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Tabelle1" sheetId="1" r:id="rId1"/>
    <sheet name="AR_MA" sheetId="2" r:id="rId2"/>
    <sheet name="AR_MASignifikanzbetrachtung" sheetId="3" r:id="rId3"/>
    <sheet name="Divers" sheetId="4" r:id="rId4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b/>
            <sz val="8"/>
            <rFont val="Tahoma"/>
            <family val="0"/>
          </rPr>
          <t>Lag 1: Nachfolgewert wird stark durch Vorgänger festgelegt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<sst xmlns="http://schemas.openxmlformats.org/spreadsheetml/2006/main" count="77" uniqueCount="49">
  <si>
    <t>Originalreihe</t>
  </si>
  <si>
    <t>1. Differenzierung</t>
  </si>
  <si>
    <t>2. Differenzierung</t>
  </si>
  <si>
    <t>Lag 1</t>
  </si>
  <si>
    <t>Lag 2</t>
  </si>
  <si>
    <t>Lag 3</t>
  </si>
  <si>
    <t>Lag 4</t>
  </si>
  <si>
    <t>Lag 5</t>
  </si>
  <si>
    <t>Stationär gemachte
 Originalreihe</t>
  </si>
  <si>
    <t>Korrelations- koeffizient
 mit i-tem Lag</t>
  </si>
  <si>
    <t>Anzahl Wertepaare</t>
  </si>
  <si>
    <t>Z-transformiertes Rho</t>
  </si>
  <si>
    <t>Korrelationskoeffizient Rho</t>
  </si>
  <si>
    <t>Standardisiertes, 
Z-Transformiertes Rho</t>
  </si>
  <si>
    <t>Signifikanzniveau</t>
  </si>
  <si>
    <t>Nullhypothese</t>
  </si>
  <si>
    <t>Mittelwert</t>
  </si>
  <si>
    <t>Summe</t>
  </si>
  <si>
    <t xml:space="preserve">Best.h.Mass Normiert,
 Lag 1 und 4 </t>
  </si>
  <si>
    <t xml:space="preserve">Best.h.Mass  Normiert, 
alle 5 Lags </t>
  </si>
  <si>
    <t>Bestimmt- 
heits- 
mass</t>
  </si>
  <si>
    <t>Fehler Lag 1</t>
  </si>
  <si>
    <t>Fehler Lag 2</t>
  </si>
  <si>
    <t>Fehler Lag 3</t>
  </si>
  <si>
    <t>Fehler Lag 4</t>
  </si>
  <si>
    <t>Fehler Lag 5</t>
  </si>
  <si>
    <t>Fehler Lag 6</t>
  </si>
  <si>
    <t>Fehler Lag 7</t>
  </si>
  <si>
    <t>Gleitende Mittel</t>
  </si>
  <si>
    <t>AR</t>
  </si>
  <si>
    <t>MA</t>
  </si>
  <si>
    <t>Lag 6</t>
  </si>
  <si>
    <t>Lag 7</t>
  </si>
  <si>
    <t>Lag 8</t>
  </si>
  <si>
    <t>Lag 9</t>
  </si>
  <si>
    <t>Lag 10</t>
  </si>
  <si>
    <t>Lag 11</t>
  </si>
  <si>
    <t>Lag 12</t>
  </si>
  <si>
    <t>Lag 13</t>
  </si>
  <si>
    <t>Lag 14</t>
  </si>
  <si>
    <t>Lag 15</t>
  </si>
  <si>
    <t>Modellfehler</t>
  </si>
  <si>
    <t>Modell aus Lag 1 und 4</t>
  </si>
  <si>
    <t>ARIMA(0,0,0)</t>
  </si>
  <si>
    <t>ARIMA(1,0,0)</t>
  </si>
  <si>
    <t>ARIMA(2,0,0)</t>
  </si>
  <si>
    <t>ARIMA(0,0,1)</t>
  </si>
  <si>
    <t>ARIMA(0,0,2)</t>
  </si>
  <si>
    <t>ARIMA(0,1,0)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</si>
</sst>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"/>
    <numFmt numFmtId="181" formatCode="0.00000"/>
    <numFmt numFmtId="182" formatCode="0.0000"/>
    <numFmt numFmtId="183" formatCode="0.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0000000"/>
    <numFmt numFmtId="188" formatCode="0.0000000"/>
    <numFmt numFmtId="189" formatCode="0.0%"/>
    <numFmt numFmtId="190" formatCode="0.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sz val="3"/>
      <name val="Arial"/>
      <family val="0"/>
    </font>
    <font>
      <u val="single"/>
      <sz val="10"/>
      <color indexed="36"/>
      <name val="Arial"/>
      <family val="0"/>
    </font>
    <font>
      <sz val="2.75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2" fontId="9" fillId="0" borderId="17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0" fontId="0" fillId="3" borderId="21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6" borderId="1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6" borderId="1" xfId="0" applyFill="1" applyBorder="1" applyAlignment="1">
      <alignment/>
    </xf>
    <xf numFmtId="0" fontId="8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9" fontId="9" fillId="0" borderId="29" xfId="19" applyNumberFormat="1" applyFont="1" applyBorder="1" applyAlignment="1">
      <alignment horizontal="center"/>
    </xf>
    <xf numFmtId="189" fontId="8" fillId="0" borderId="8" xfId="19" applyNumberFormat="1" applyFont="1" applyBorder="1" applyAlignment="1">
      <alignment horizontal="center"/>
    </xf>
    <xf numFmtId="189" fontId="9" fillId="0" borderId="8" xfId="19" applyNumberFormat="1" applyFont="1" applyBorder="1" applyAlignment="1">
      <alignment horizontal="center"/>
    </xf>
    <xf numFmtId="189" fontId="8" fillId="0" borderId="9" xfId="19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wrapText="1"/>
    </xf>
    <xf numFmtId="0" fontId="12" fillId="0" borderId="0" xfId="0" applyFont="1" applyAlignment="1">
      <alignment/>
    </xf>
    <xf numFmtId="0" fontId="13" fillId="7" borderId="12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7" xfId="0" applyFont="1" applyFill="1" applyBorder="1" applyAlignment="1">
      <alignment/>
    </xf>
    <xf numFmtId="0" fontId="13" fillId="7" borderId="8" xfId="0" applyFont="1" applyFill="1" applyBorder="1" applyAlignment="1">
      <alignment/>
    </xf>
    <xf numFmtId="2" fontId="0" fillId="0" borderId="33" xfId="0" applyNumberFormat="1" applyBorder="1" applyAlignment="1">
      <alignment/>
    </xf>
    <xf numFmtId="0" fontId="0" fillId="0" borderId="0" xfId="0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0" fillId="0" borderId="34" xfId="0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9" fillId="0" borderId="31" xfId="0" applyFont="1" applyBorder="1" applyAlignment="1">
      <alignment horizontal="center" wrapText="1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2" fontId="0" fillId="0" borderId="32" xfId="0" applyNumberForma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2" borderId="19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89" fontId="8" fillId="0" borderId="7" xfId="19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190" fontId="0" fillId="0" borderId="0" xfId="0" applyNumberForma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Tabelle1!$C$1:$C$100</c:f>
              <c:numCache>
                <c:ptCount val="100"/>
                <c:pt idx="0">
                  <c:v>-0.4262881328378956</c:v>
                </c:pt>
                <c:pt idx="1">
                  <c:v>-0.0231220957456693</c:v>
                </c:pt>
                <c:pt idx="2">
                  <c:v>0.17922468178178344</c:v>
                </c:pt>
                <c:pt idx="3">
                  <c:v>0.4269267788951129</c:v>
                </c:pt>
                <c:pt idx="4">
                  <c:v>0.10922252890337109</c:v>
                </c:pt>
                <c:pt idx="5">
                  <c:v>-0.0642166399926778</c:v>
                </c:pt>
                <c:pt idx="6">
                  <c:v>0.589705631911394</c:v>
                </c:pt>
                <c:pt idx="7">
                  <c:v>0.7603380018002704</c:v>
                </c:pt>
                <c:pt idx="8">
                  <c:v>0.5408426804562737</c:v>
                </c:pt>
                <c:pt idx="9">
                  <c:v>0.8772917610638442</c:v>
                </c:pt>
                <c:pt idx="10">
                  <c:v>0.14371240801443186</c:v>
                </c:pt>
                <c:pt idx="11">
                  <c:v>0.6608861097352805</c:v>
                </c:pt>
                <c:pt idx="12">
                  <c:v>0.8238107101893787</c:v>
                </c:pt>
                <c:pt idx="13">
                  <c:v>0.906311769888244</c:v>
                </c:pt>
                <c:pt idx="14">
                  <c:v>1.1492190724443334</c:v>
                </c:pt>
                <c:pt idx="15">
                  <c:v>0.7418374757988708</c:v>
                </c:pt>
                <c:pt idx="16">
                  <c:v>0.8471768207103898</c:v>
                </c:pt>
                <c:pt idx="17">
                  <c:v>0.3848831967377858</c:v>
                </c:pt>
                <c:pt idx="18">
                  <c:v>1.1992021617947115</c:v>
                </c:pt>
                <c:pt idx="19">
                  <c:v>0.6257579858604065</c:v>
                </c:pt>
                <c:pt idx="20">
                  <c:v>0.8305061350530691</c:v>
                </c:pt>
                <c:pt idx="21">
                  <c:v>0.6620793561920129</c:v>
                </c:pt>
                <c:pt idx="22">
                  <c:v>1.5426841617578406</c:v>
                </c:pt>
                <c:pt idx="23">
                  <c:v>0.9624796237518747</c:v>
                </c:pt>
                <c:pt idx="24">
                  <c:v>1.311804553696623</c:v>
                </c:pt>
                <c:pt idx="25">
                  <c:v>1.4938488545345834</c:v>
                </c:pt>
                <c:pt idx="26">
                  <c:v>1.350927384143388</c:v>
                </c:pt>
                <c:pt idx="27">
                  <c:v>1.7191666722128862</c:v>
                </c:pt>
                <c:pt idx="28">
                  <c:v>1.1972148027546496</c:v>
                </c:pt>
                <c:pt idx="29">
                  <c:v>1.1079048534150155</c:v>
                </c:pt>
                <c:pt idx="30">
                  <c:v>1.994892388868101</c:v>
                </c:pt>
                <c:pt idx="31">
                  <c:v>1.0994780736193397</c:v>
                </c:pt>
                <c:pt idx="32">
                  <c:v>1.2354880155346677</c:v>
                </c:pt>
                <c:pt idx="33">
                  <c:v>1.9891275659700052</c:v>
                </c:pt>
                <c:pt idx="34">
                  <c:v>1.4831523914216829</c:v>
                </c:pt>
                <c:pt idx="35">
                  <c:v>1.3009631523478993</c:v>
                </c:pt>
                <c:pt idx="36">
                  <c:v>2.020446208718795</c:v>
                </c:pt>
                <c:pt idx="37">
                  <c:v>2.063542827281882</c:v>
                </c:pt>
                <c:pt idx="38">
                  <c:v>2.3154337353632037</c:v>
                </c:pt>
                <c:pt idx="39">
                  <c:v>2.13604200202478</c:v>
                </c:pt>
                <c:pt idx="40">
                  <c:v>2.3298288853637903</c:v>
                </c:pt>
                <c:pt idx="41">
                  <c:v>2.510810157784455</c:v>
                </c:pt>
                <c:pt idx="42">
                  <c:v>1.9278866011347255</c:v>
                </c:pt>
                <c:pt idx="43">
                  <c:v>2.035636744138672</c:v>
                </c:pt>
                <c:pt idx="44">
                  <c:v>2.249791185894383</c:v>
                </c:pt>
                <c:pt idx="45">
                  <c:v>2.460563668734624</c:v>
                </c:pt>
                <c:pt idx="46">
                  <c:v>2.4571176427440364</c:v>
                </c:pt>
                <c:pt idx="47">
                  <c:v>2.6136963891835654</c:v>
                </c:pt>
                <c:pt idx="48">
                  <c:v>2.373565171794861</c:v>
                </c:pt>
                <c:pt idx="49">
                  <c:v>2.044879197332232</c:v>
                </c:pt>
                <c:pt idx="50">
                  <c:v>2.019923999846561</c:v>
                </c:pt>
                <c:pt idx="51">
                  <c:v>2.934929493077349</c:v>
                </c:pt>
                <c:pt idx="52">
                  <c:v>2.2038785126480707</c:v>
                </c:pt>
                <c:pt idx="53">
                  <c:v>2.552199716701123</c:v>
                </c:pt>
                <c:pt idx="54">
                  <c:v>2.4147447217293116</c:v>
                </c:pt>
                <c:pt idx="55">
                  <c:v>2.4692391035657844</c:v>
                </c:pt>
                <c:pt idx="56">
                  <c:v>2.6585631195681456</c:v>
                </c:pt>
                <c:pt idx="57">
                  <c:v>3.0097242787620226</c:v>
                </c:pt>
                <c:pt idx="58">
                  <c:v>2.7634687218234975</c:v>
                </c:pt>
                <c:pt idx="59">
                  <c:v>3.2876440285693658</c:v>
                </c:pt>
                <c:pt idx="60">
                  <c:v>3.2133315797373294</c:v>
                </c:pt>
                <c:pt idx="61">
                  <c:v>3.390771600312166</c:v>
                </c:pt>
                <c:pt idx="62">
                  <c:v>3.0292136657857838</c:v>
                </c:pt>
                <c:pt idx="63">
                  <c:v>3.168738682181544</c:v>
                </c:pt>
                <c:pt idx="64">
                  <c:v>3.443924704944253</c:v>
                </c:pt>
                <c:pt idx="65">
                  <c:v>3.0458542575087257</c:v>
                </c:pt>
                <c:pt idx="66">
                  <c:v>3.5959899931954684</c:v>
                </c:pt>
                <c:pt idx="67">
                  <c:v>3.479050172699228</c:v>
                </c:pt>
                <c:pt idx="68">
                  <c:v>3.0130730791151854</c:v>
                </c:pt>
                <c:pt idx="69">
                  <c:v>3.652036990236727</c:v>
                </c:pt>
                <c:pt idx="70">
                  <c:v>3.91660811489749</c:v>
                </c:pt>
                <c:pt idx="71">
                  <c:v>3.26962340824766</c:v>
                </c:pt>
                <c:pt idx="72">
                  <c:v>3.2328194002690918</c:v>
                </c:pt>
                <c:pt idx="73">
                  <c:v>3.780657042747108</c:v>
                </c:pt>
                <c:pt idx="74">
                  <c:v>4.094143819346456</c:v>
                </c:pt>
                <c:pt idx="75">
                  <c:v>3.8477768015414666</c:v>
                </c:pt>
                <c:pt idx="76">
                  <c:v>4.277294938743656</c:v>
                </c:pt>
                <c:pt idx="77">
                  <c:v>3.574920401443666</c:v>
                </c:pt>
                <c:pt idx="78">
                  <c:v>3.554589578242547</c:v>
                </c:pt>
                <c:pt idx="79">
                  <c:v>3.885574920054512</c:v>
                </c:pt>
                <c:pt idx="80">
                  <c:v>4.492616855362726</c:v>
                </c:pt>
                <c:pt idx="81">
                  <c:v>4.25146351733131</c:v>
                </c:pt>
                <c:pt idx="82">
                  <c:v>3.884530710792939</c:v>
                </c:pt>
                <c:pt idx="83">
                  <c:v>4.2374376974573105</c:v>
                </c:pt>
                <c:pt idx="84">
                  <c:v>4.136953728244821</c:v>
                </c:pt>
                <c:pt idx="85">
                  <c:v>4.2838920923852335</c:v>
                </c:pt>
                <c:pt idx="86">
                  <c:v>4.365566315378169</c:v>
                </c:pt>
                <c:pt idx="87">
                  <c:v>4.48811032900139</c:v>
                </c:pt>
                <c:pt idx="88">
                  <c:v>3.9928681226585807</c:v>
                </c:pt>
                <c:pt idx="89">
                  <c:v>4.21915962991766</c:v>
                </c:pt>
                <c:pt idx="90">
                  <c:v>4.6280524213357355</c:v>
                </c:pt>
                <c:pt idx="91">
                  <c:v>4.364156938255839</c:v>
                </c:pt>
                <c:pt idx="92">
                  <c:v>4.646617610593859</c:v>
                </c:pt>
                <c:pt idx="93">
                  <c:v>4.692880642295172</c:v>
                </c:pt>
                <c:pt idx="94">
                  <c:v>5.042114980883886</c:v>
                </c:pt>
                <c:pt idx="95">
                  <c:v>4.872554260641458</c:v>
                </c:pt>
                <c:pt idx="96">
                  <c:v>4.6167207597570705</c:v>
                </c:pt>
                <c:pt idx="97">
                  <c:v>5.0759085741913665</c:v>
                </c:pt>
                <c:pt idx="98">
                  <c:v>4.759434133416461</c:v>
                </c:pt>
                <c:pt idx="99">
                  <c:v>4.663951283057148</c:v>
                </c:pt>
              </c:numCache>
            </c:numRef>
          </c:val>
          <c:smooth val="0"/>
        </c:ser>
        <c:axId val="10932773"/>
        <c:axId val="31286094"/>
      </c:lineChart>
      <c:catAx>
        <c:axId val="10932773"/>
        <c:scaling>
          <c:orientation val="minMax"/>
        </c:scaling>
        <c:axPos val="b"/>
        <c:delete val="1"/>
        <c:majorTickMark val="out"/>
        <c:minorTickMark val="none"/>
        <c:tickLblPos val="nextTo"/>
        <c:crossAx val="31286094"/>
        <c:crosses val="autoZero"/>
        <c:auto val="1"/>
        <c:lblOffset val="100"/>
        <c:noMultiLvlLbl val="0"/>
      </c:catAx>
      <c:valAx>
        <c:axId val="31286094"/>
        <c:scaling>
          <c:orientation val="minMax"/>
        </c:scaling>
        <c:axPos val="l"/>
        <c:delete val="1"/>
        <c:majorTickMark val="out"/>
        <c:minorTickMark val="none"/>
        <c:tickLblPos val="nextTo"/>
        <c:crossAx val="1093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ARIMA(0,0,1)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20475"/>
          <c:w val="0.9342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Divers!$M$5:$V$5</c:f>
              <c:numCache>
                <c:ptCount val="10"/>
                <c:pt idx="0">
                  <c:v>0.9</c:v>
                </c:pt>
                <c:pt idx="1">
                  <c:v>0.6</c:v>
                </c:pt>
                <c:pt idx="2">
                  <c:v>0.45</c:v>
                </c:pt>
                <c:pt idx="3">
                  <c:v>0.38</c:v>
                </c:pt>
                <c:pt idx="4">
                  <c:v>0.3</c:v>
                </c:pt>
                <c:pt idx="5">
                  <c:v>0.2</c:v>
                </c:pt>
                <c:pt idx="6">
                  <c:v>0.16</c:v>
                </c:pt>
                <c:pt idx="7">
                  <c:v>0.12</c:v>
                </c:pt>
                <c:pt idx="8">
                  <c:v>0.1</c:v>
                </c:pt>
                <c:pt idx="9">
                  <c:v>0.08</c:v>
                </c:pt>
              </c:numCache>
            </c:numRef>
          </c:val>
        </c:ser>
        <c:axId val="35743503"/>
        <c:axId val="53256072"/>
      </c:bar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ARIMA(0,0,2)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475"/>
          <c:w val="0.932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Divers!$B$6:$K$6</c:f>
              <c:numCache>
                <c:ptCount val="10"/>
                <c:pt idx="0">
                  <c:v>0.9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542601"/>
        <c:axId val="18774546"/>
      </c:bar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4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ARIMA(0,0,2)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0375"/>
          <c:w val="0.934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Divers!$M$6:$V$6</c:f>
              <c:numCache>
                <c:ptCount val="10"/>
                <c:pt idx="0">
                  <c:v>0.85</c:v>
                </c:pt>
                <c:pt idx="1">
                  <c:v>0.85</c:v>
                </c:pt>
                <c:pt idx="2">
                  <c:v>0.55</c:v>
                </c:pt>
                <c:pt idx="3">
                  <c:v>0.45</c:v>
                </c:pt>
                <c:pt idx="4">
                  <c:v>0.35</c:v>
                </c:pt>
                <c:pt idx="5">
                  <c:v>0.27</c:v>
                </c:pt>
                <c:pt idx="6">
                  <c:v>0.21</c:v>
                </c:pt>
                <c:pt idx="7">
                  <c:v>0.16</c:v>
                </c:pt>
                <c:pt idx="8">
                  <c:v>0.11</c:v>
                </c:pt>
                <c:pt idx="9">
                  <c:v>0.08</c:v>
                </c:pt>
              </c:numCache>
            </c:numRef>
          </c:val>
        </c:ser>
        <c:axId val="34753187"/>
        <c:axId val="44343228"/>
      </c:bar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ARIMA(0,0,0)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075"/>
          <c:w val="0.933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ARIMA(0,1,0)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375"/>
          <c:w val="0.932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Divers!$B$8:$K$8</c:f>
              <c:numCache>
                <c:ptCount val="10"/>
                <c:pt idx="0">
                  <c:v>0.95</c:v>
                </c:pt>
                <c:pt idx="1">
                  <c:v>0.9</c:v>
                </c:pt>
                <c:pt idx="2">
                  <c:v>0.85</c:v>
                </c:pt>
                <c:pt idx="3">
                  <c:v>0.8</c:v>
                </c:pt>
                <c:pt idx="4">
                  <c:v>0.75</c:v>
                </c:pt>
                <c:pt idx="5">
                  <c:v>0.7</c:v>
                </c:pt>
                <c:pt idx="6">
                  <c:v>0.65</c:v>
                </c:pt>
                <c:pt idx="7">
                  <c:v>0.6</c:v>
                </c:pt>
                <c:pt idx="8">
                  <c:v>0.55</c:v>
                </c:pt>
                <c:pt idx="9">
                  <c:v>0.5</c:v>
                </c:pt>
              </c:numCache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ARIMA(0,1,0)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0275"/>
          <c:w val="0.9347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Divers!$M$8:$V$8</c:f>
              <c:numCache>
                <c:ptCount val="10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730865"/>
        <c:axId val="62142330"/>
      </c:bar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Tabelle1!$D$1:$D$100</c:f>
              <c:numCache>
                <c:ptCount val="100"/>
                <c:pt idx="0">
                  <c:v>0</c:v>
                </c:pt>
                <c:pt idx="1">
                  <c:v>-0.0036561047872834653</c:v>
                </c:pt>
                <c:pt idx="2">
                  <c:v>0.007922468178178344</c:v>
                </c:pt>
                <c:pt idx="3">
                  <c:v>0.041539016834266924</c:v>
                </c:pt>
                <c:pt idx="4">
                  <c:v>-0.018155494219325784</c:v>
                </c:pt>
                <c:pt idx="5">
                  <c:v>-0.07855415999816945</c:v>
                </c:pt>
                <c:pt idx="6">
                  <c:v>0.08691168957341819</c:v>
                </c:pt>
                <c:pt idx="7">
                  <c:v>0.14361830063009465</c:v>
                </c:pt>
                <c:pt idx="8">
                  <c:v>0.056337072182509475</c:v>
                </c:pt>
                <c:pt idx="9">
                  <c:v>0.1922812924787299</c:v>
                </c:pt>
                <c:pt idx="10">
                  <c:v>-0.17814379599278407</c:v>
                </c:pt>
                <c:pt idx="11">
                  <c:v>0.06098736035440426</c:v>
                </c:pt>
                <c:pt idx="12">
                  <c:v>0.1342864261136272</c:v>
                </c:pt>
                <c:pt idx="13">
                  <c:v>0.1666026504273586</c:v>
                </c:pt>
                <c:pt idx="14">
                  <c:v>0.3144533507110334</c:v>
                </c:pt>
                <c:pt idx="15">
                  <c:v>-0.00612189315084688</c:v>
                </c:pt>
                <c:pt idx="16">
                  <c:v>0.03774145656831181</c:v>
                </c:pt>
                <c:pt idx="17">
                  <c:v>-0.395349282772882</c:v>
                </c:pt>
                <c:pt idx="18">
                  <c:v>0.26928194561524027</c:v>
                </c:pt>
                <c:pt idx="19">
                  <c:v>-0.3080299134326137</c:v>
                </c:pt>
                <c:pt idx="20">
                  <c:v>-0.16949386494693086</c:v>
                </c:pt>
                <c:pt idx="21">
                  <c:v>-0.40731667599838656</c:v>
                </c:pt>
                <c:pt idx="22">
                  <c:v>0.4869525779336246</c:v>
                </c:pt>
                <c:pt idx="23">
                  <c:v>-0.215648432685344</c:v>
                </c:pt>
                <c:pt idx="24">
                  <c:v>0.1341654644359476</c:v>
                </c:pt>
                <c:pt idx="25">
                  <c:v>0.3048110681682292</c:v>
                </c:pt>
                <c:pt idx="26">
                  <c:v>0.06620559938640432</c:v>
                </c:pt>
                <c:pt idx="27">
                  <c:v>0.4983750074873963</c:v>
                </c:pt>
                <c:pt idx="28">
                  <c:v>-0.28389927614349036</c:v>
                </c:pt>
                <c:pt idx="29">
                  <c:v>-0.4960379625482274</c:v>
                </c:pt>
                <c:pt idx="30">
                  <c:v>0.7423385833021514</c:v>
                </c:pt>
                <c:pt idx="31">
                  <c:v>-0.6983089858900235</c:v>
                </c:pt>
                <c:pt idx="32">
                  <c:v>-0.5832191751445319</c:v>
                </c:pt>
                <c:pt idx="33">
                  <c:v>0.5595604838505086</c:v>
                </c:pt>
                <c:pt idx="34">
                  <c:v>-0.368640934583139</c:v>
                </c:pt>
                <c:pt idx="35">
                  <c:v>-0.7858144833911762</c:v>
                </c:pt>
                <c:pt idx="36">
                  <c:v>0.39680317569383033</c:v>
                </c:pt>
                <c:pt idx="37">
                  <c:v>0.39505423047148175</c:v>
                </c:pt>
                <c:pt idx="38">
                  <c:v>0.7893240971900872</c:v>
                </c:pt>
                <c:pt idx="39">
                  <c:v>0.3627819039483209</c:v>
                </c:pt>
                <c:pt idx="40">
                  <c:v>0.6596577707275806</c:v>
                </c:pt>
                <c:pt idx="41">
                  <c:v>0.9446608234581331</c:v>
                </c:pt>
                <c:pt idx="42">
                  <c:v>-0.36143813761707655</c:v>
                </c:pt>
                <c:pt idx="43">
                  <c:v>-0.24588100010185593</c:v>
                </c:pt>
                <c:pt idx="44">
                  <c:v>0.10954060896764242</c:v>
                </c:pt>
                <c:pt idx="45">
                  <c:v>0.4737682546529044</c:v>
                </c:pt>
                <c:pt idx="46">
                  <c:v>0.36137057831128416</c:v>
                </c:pt>
                <c:pt idx="47">
                  <c:v>0.6196865145813785</c:v>
                </c:pt>
                <c:pt idx="48">
                  <c:v>-0.06344358769233302</c:v>
                </c:pt>
                <c:pt idx="49">
                  <c:v>-0.9925459665360327</c:v>
                </c:pt>
                <c:pt idx="50">
                  <c:v>-1.200190000383597</c:v>
                </c:pt>
                <c:pt idx="51">
                  <c:v>0.9815702073472408</c:v>
                </c:pt>
                <c:pt idx="52">
                  <c:v>-1.0299158671150166</c:v>
                </c:pt>
                <c:pt idx="53">
                  <c:v>-0.25917075074202395</c:v>
                </c:pt>
                <c:pt idx="54">
                  <c:v>-0.7701892513308597</c:v>
                </c:pt>
                <c:pt idx="55">
                  <c:v>-0.772092465194093</c:v>
                </c:pt>
                <c:pt idx="56">
                  <c:v>-0.3960232652091911</c:v>
                </c:pt>
                <c:pt idx="57">
                  <c:v>0.4552141944717643</c:v>
                </c:pt>
                <c:pt idx="58">
                  <c:v>-0.3959407067118571</c:v>
                </c:pt>
                <c:pt idx="59">
                  <c:v>0.9960498842796279</c:v>
                </c:pt>
                <c:pt idx="60">
                  <c:v>0.6399947392119882</c:v>
                </c:pt>
                <c:pt idx="61">
                  <c:v>1.0393533809521074</c:v>
                </c:pt>
                <c:pt idx="62">
                  <c:v>-0.2194376360640706</c:v>
                </c:pt>
                <c:pt idx="63">
                  <c:v>0.0590268488718638</c:v>
                </c:pt>
                <c:pt idx="64">
                  <c:v>0.7805590558216097</c:v>
                </c:pt>
                <c:pt idx="65">
                  <c:v>-0.6634736630966414</c:v>
                </c:pt>
                <c:pt idx="66">
                  <c:v>0.976766977545047</c:v>
                </c:pt>
                <c:pt idx="67">
                  <c:v>0.4323180785424128</c:v>
                </c:pt>
                <c:pt idx="68">
                  <c:v>-1.3155515310083692</c:v>
                </c:pt>
                <c:pt idx="69">
                  <c:v>0.6970276163167087</c:v>
                </c:pt>
                <c:pt idx="70">
                  <c:v>1.4581284021412144</c:v>
                </c:pt>
                <c:pt idx="71">
                  <c:v>-0.9953369007208068</c:v>
                </c:pt>
                <c:pt idx="72">
                  <c:v>-1.3218501590312708</c:v>
                </c:pt>
                <c:pt idx="73">
                  <c:v>0.4768982060269437</c:v>
                </c:pt>
                <c:pt idx="74">
                  <c:v>1.4583321315818862</c:v>
                </c:pt>
                <c:pt idx="75">
                  <c:v>0.3666630057804998</c:v>
                </c:pt>
                <c:pt idx="76">
                  <c:v>1.813720767225892</c:v>
                </c:pt>
                <c:pt idx="77">
                  <c:v>-1.0590564544418863</c:v>
                </c:pt>
                <c:pt idx="78">
                  <c:v>-1.3471006448540666</c:v>
                </c:pt>
                <c:pt idx="79">
                  <c:v>-0.25447906578467744</c:v>
                </c:pt>
                <c:pt idx="80">
                  <c:v>1.9704674214509037</c:v>
                </c:pt>
                <c:pt idx="81">
                  <c:v>0.8159272451918044</c:v>
                </c:pt>
                <c:pt idx="82">
                  <c:v>-0.8834240857489486</c:v>
                </c:pt>
                <c:pt idx="83">
                  <c:v>0.36286644444783794</c:v>
                </c:pt>
                <c:pt idx="84">
                  <c:v>-0.26479434137175256</c:v>
                </c:pt>
                <c:pt idx="85">
                  <c:v>0.14404139263724236</c:v>
                </c:pt>
                <c:pt idx="86">
                  <c:v>0.2819351561261283</c:v>
                </c:pt>
                <c:pt idx="87">
                  <c:v>0.6007799311560498</c:v>
                </c:pt>
                <c:pt idx="88">
                  <c:v>-1.7913802603022466</c:v>
                </c:pt>
                <c:pt idx="89">
                  <c:v>-1.0272396468664144</c:v>
                </c:pt>
                <c:pt idx="90">
                  <c:v>0.5762358960108086</c:v>
                </c:pt>
                <c:pt idx="91">
                  <c:v>-0.8455859309359329</c:v>
                </c:pt>
                <c:pt idx="92">
                  <c:v>0.21444100873175417</c:v>
                </c:pt>
                <c:pt idx="93">
                  <c:v>0.19939498667254965</c:v>
                </c:pt>
                <c:pt idx="94">
                  <c:v>1.607940410154263</c:v>
                </c:pt>
                <c:pt idx="95">
                  <c:v>0.5821327380469246</c:v>
                </c:pt>
                <c:pt idx="96">
                  <c:v>-0.8797403531660606</c:v>
                </c:pt>
                <c:pt idx="97">
                  <c:v>1.0956565848281303</c:v>
                </c:pt>
                <c:pt idx="98">
                  <c:v>-0.6887727462593443</c:v>
                </c:pt>
                <c:pt idx="99">
                  <c:v>-1.4159411488671154</c:v>
                </c:pt>
              </c:numCache>
            </c:numRef>
          </c:val>
          <c:smooth val="0"/>
        </c:ser>
        <c:axId val="13139391"/>
        <c:axId val="51145656"/>
      </c:line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145656"/>
        <c:crosses val="autoZero"/>
        <c:auto val="1"/>
        <c:lblOffset val="100"/>
        <c:noMultiLvlLbl val="0"/>
      </c:catAx>
      <c:valAx>
        <c:axId val="51145656"/>
        <c:scaling>
          <c:orientation val="minMax"/>
        </c:scaling>
        <c:axPos val="l"/>
        <c:delete val="1"/>
        <c:majorTickMark val="out"/>
        <c:minorTickMark val="none"/>
        <c:tickLblPos val="nextTo"/>
        <c:crossAx val="13139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692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AR_MA!$B$29</c:f>
              <c:strCache>
                <c:ptCount val="1"/>
                <c:pt idx="0">
                  <c:v>Stationär gemachte
 Originalreihe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AR_MA!$H$29:$AA$29</c:f>
              <c:numCache>
                <c:ptCount val="2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AR_MA!$B$30</c:f>
              <c:strCache>
                <c:ptCount val="1"/>
                <c:pt idx="0">
                  <c:v>Lag 1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AR_MA!$H$30:$AA$30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AR_MA!$B$31</c:f>
              <c:strCache>
                <c:ptCount val="1"/>
                <c:pt idx="0">
                  <c:v>Lag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AR_MA!$H$31:$AA$31</c:f>
              <c:numCache>
                <c:ptCount val="20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AR_MA!$B$32</c:f>
              <c:strCache>
                <c:ptCount val="1"/>
                <c:pt idx="0">
                  <c:v>Lag 3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AR_MA!$H$32:$AA$32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AR_MA!$B$33</c:f>
              <c:strCache>
                <c:ptCount val="1"/>
                <c:pt idx="0">
                  <c:v>Lag 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AR_MA!$H$33:$AA$33</c:f>
              <c:numCache>
                <c:ptCount val="20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AR_MA!$B$34</c:f>
              <c:strCache>
                <c:ptCount val="1"/>
                <c:pt idx="0">
                  <c:v>Lag 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AR_MA!$H$34:$AA$34</c:f>
              <c:numCache>
                <c:ptCount val="20"/>
                <c:pt idx="0">
                  <c:v>9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  <c:smooth val="0"/>
        </c:ser>
        <c:axId val="57657721"/>
        <c:axId val="49157442"/>
      </c:lineChart>
      <c:catAx>
        <c:axId val="5765772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auto val="1"/>
        <c:lblOffset val="100"/>
        <c:noMultiLvlLbl val="0"/>
      </c:catAx>
      <c:valAx>
        <c:axId val="4915744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765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"/>
          <c:w val="0.282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68"/>
          <c:h val="1"/>
        </c:manualLayout>
      </c:layout>
      <c:lineChart>
        <c:grouping val="standard"/>
        <c:varyColors val="0"/>
        <c:ser>
          <c:idx val="0"/>
          <c:order val="0"/>
          <c:tx>
            <c:v>Originalreihe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AR_MA!$H$29:$AA$29</c:f>
              <c:numCache/>
            </c:numRef>
          </c:val>
          <c:smooth val="0"/>
        </c:ser>
        <c:ser>
          <c:idx val="1"/>
          <c:order val="1"/>
          <c:tx>
            <c:v>Nur Lag1 und Lag4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AR_MA!$H$37:$AA$37</c:f>
              <c:numCache/>
            </c:numRef>
          </c:val>
          <c:smooth val="0"/>
        </c:ser>
        <c:ser>
          <c:idx val="2"/>
          <c:order val="2"/>
          <c:tx>
            <c:v>Alle 5 Lags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AR_MA!$H$39:$AA$39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AR_MA!$H$59:$AA$59</c:f>
              <c:numCache/>
            </c:numRef>
          </c:val>
          <c:smooth val="0"/>
        </c:ser>
        <c:axId val="39763795"/>
        <c:axId val="22329836"/>
      </c:lineChart>
      <c:catAx>
        <c:axId val="397637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976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07775"/>
          <c:w val="0.31975"/>
          <c:h val="0.90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ARIMA(1,0,0)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085"/>
          <c:w val="0.933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750797"/>
        <c:axId val="63886262"/>
      </c:bar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6262"/>
        <c:crosses val="autoZero"/>
        <c:auto val="1"/>
        <c:lblOffset val="100"/>
        <c:noMultiLvlLbl val="0"/>
      </c:cat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0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ARIMA(1,0,0)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20675"/>
          <c:w val="0.935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Divers!$M$3:$V$3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ARIMA(2,0,0)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075"/>
          <c:w val="0.933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642337"/>
        <c:axId val="62910122"/>
      </c:bar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ARIMA(2,0,0)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20575"/>
          <c:w val="0.935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Divers!$M$4:$V$4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9320187"/>
        <c:axId val="62555092"/>
      </c:bar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ARIMA(0,0,1)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0575"/>
          <c:w val="0.932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Divers!$B$5:$K$5</c:f>
              <c:numCache>
                <c:ptCount val="10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124917"/>
        <c:axId val="33797662"/>
      </c:bar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9525</xdr:rowOff>
    </xdr:from>
    <xdr:to>
      <xdr:col>8</xdr:col>
      <xdr:colOff>628650</xdr:colOff>
      <xdr:row>4</xdr:row>
      <xdr:rowOff>47625</xdr:rowOff>
    </xdr:to>
    <xdr:graphicFrame>
      <xdr:nvGraphicFramePr>
        <xdr:cNvPr id="1" name="Chart 2"/>
        <xdr:cNvGraphicFramePr/>
      </xdr:nvGraphicFramePr>
      <xdr:xfrm>
        <a:off x="3324225" y="9525"/>
        <a:ext cx="3400425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4</xdr:row>
      <xdr:rowOff>133350</xdr:rowOff>
    </xdr:from>
    <xdr:to>
      <xdr:col>8</xdr:col>
      <xdr:colOff>628650</xdr:colOff>
      <xdr:row>9</xdr:row>
      <xdr:rowOff>9525</xdr:rowOff>
    </xdr:to>
    <xdr:graphicFrame>
      <xdr:nvGraphicFramePr>
        <xdr:cNvPr id="2" name="Chart 3"/>
        <xdr:cNvGraphicFramePr/>
      </xdr:nvGraphicFramePr>
      <xdr:xfrm>
        <a:off x="3324225" y="781050"/>
        <a:ext cx="3400425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</xdr:row>
      <xdr:rowOff>66675</xdr:rowOff>
    </xdr:from>
    <xdr:to>
      <xdr:col>27</xdr:col>
      <xdr:colOff>133350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1952625" y="1362075"/>
        <a:ext cx="48482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12</xdr:row>
      <xdr:rowOff>142875</xdr:rowOff>
    </xdr:from>
    <xdr:to>
      <xdr:col>29</xdr:col>
      <xdr:colOff>619125</xdr:colOff>
      <xdr:row>24</xdr:row>
      <xdr:rowOff>114300</xdr:rowOff>
    </xdr:to>
    <xdr:graphicFrame>
      <xdr:nvGraphicFramePr>
        <xdr:cNvPr id="2" name="Chart 3"/>
        <xdr:cNvGraphicFramePr/>
      </xdr:nvGraphicFramePr>
      <xdr:xfrm>
        <a:off x="4648200" y="2085975"/>
        <a:ext cx="40481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1</xdr:row>
      <xdr:rowOff>190500</xdr:rowOff>
    </xdr:from>
    <xdr:to>
      <xdr:col>12</xdr:col>
      <xdr:colOff>228600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619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142875</xdr:rowOff>
    </xdr:from>
    <xdr:to>
      <xdr:col>25</xdr:col>
      <xdr:colOff>419100</xdr:colOff>
      <xdr:row>13</xdr:row>
      <xdr:rowOff>0</xdr:rowOff>
    </xdr:to>
    <xdr:graphicFrame>
      <xdr:nvGraphicFramePr>
        <xdr:cNvPr id="1" name="Chart 2"/>
        <xdr:cNvGraphicFramePr/>
      </xdr:nvGraphicFramePr>
      <xdr:xfrm>
        <a:off x="5114925" y="142875"/>
        <a:ext cx="29241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0</xdr:row>
      <xdr:rowOff>142875</xdr:rowOff>
    </xdr:from>
    <xdr:to>
      <xdr:col>30</xdr:col>
      <xdr:colOff>542925</xdr:colOff>
      <xdr:row>13</xdr:row>
      <xdr:rowOff>9525</xdr:rowOff>
    </xdr:to>
    <xdr:graphicFrame>
      <xdr:nvGraphicFramePr>
        <xdr:cNvPr id="2" name="Chart 3"/>
        <xdr:cNvGraphicFramePr/>
      </xdr:nvGraphicFramePr>
      <xdr:xfrm>
        <a:off x="8172450" y="142875"/>
        <a:ext cx="30384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76200</xdr:colOff>
      <xdr:row>13</xdr:row>
      <xdr:rowOff>38100</xdr:rowOff>
    </xdr:from>
    <xdr:to>
      <xdr:col>25</xdr:col>
      <xdr:colOff>438150</xdr:colOff>
      <xdr:row>25</xdr:row>
      <xdr:rowOff>66675</xdr:rowOff>
    </xdr:to>
    <xdr:graphicFrame>
      <xdr:nvGraphicFramePr>
        <xdr:cNvPr id="3" name="Chart 4"/>
        <xdr:cNvGraphicFramePr/>
      </xdr:nvGraphicFramePr>
      <xdr:xfrm>
        <a:off x="5124450" y="2143125"/>
        <a:ext cx="2933700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561975</xdr:colOff>
      <xdr:row>13</xdr:row>
      <xdr:rowOff>38100</xdr:rowOff>
    </xdr:from>
    <xdr:to>
      <xdr:col>30</xdr:col>
      <xdr:colOff>552450</xdr:colOff>
      <xdr:row>25</xdr:row>
      <xdr:rowOff>76200</xdr:rowOff>
    </xdr:to>
    <xdr:graphicFrame>
      <xdr:nvGraphicFramePr>
        <xdr:cNvPr id="4" name="Chart 5"/>
        <xdr:cNvGraphicFramePr/>
      </xdr:nvGraphicFramePr>
      <xdr:xfrm>
        <a:off x="8181975" y="2143125"/>
        <a:ext cx="30384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85725</xdr:colOff>
      <xdr:row>26</xdr:row>
      <xdr:rowOff>0</xdr:rowOff>
    </xdr:from>
    <xdr:to>
      <xdr:col>25</xdr:col>
      <xdr:colOff>409575</xdr:colOff>
      <xdr:row>38</xdr:row>
      <xdr:rowOff>38100</xdr:rowOff>
    </xdr:to>
    <xdr:graphicFrame>
      <xdr:nvGraphicFramePr>
        <xdr:cNvPr id="5" name="Chart 6"/>
        <xdr:cNvGraphicFramePr/>
      </xdr:nvGraphicFramePr>
      <xdr:xfrm>
        <a:off x="5133975" y="4210050"/>
        <a:ext cx="289560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26</xdr:row>
      <xdr:rowOff>0</xdr:rowOff>
    </xdr:from>
    <xdr:to>
      <xdr:col>30</xdr:col>
      <xdr:colOff>542925</xdr:colOff>
      <xdr:row>38</xdr:row>
      <xdr:rowOff>47625</xdr:rowOff>
    </xdr:to>
    <xdr:graphicFrame>
      <xdr:nvGraphicFramePr>
        <xdr:cNvPr id="6" name="Chart 7"/>
        <xdr:cNvGraphicFramePr/>
      </xdr:nvGraphicFramePr>
      <xdr:xfrm>
        <a:off x="8229600" y="4210050"/>
        <a:ext cx="298132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85725</xdr:colOff>
      <xdr:row>39</xdr:row>
      <xdr:rowOff>0</xdr:rowOff>
    </xdr:from>
    <xdr:to>
      <xdr:col>25</xdr:col>
      <xdr:colOff>419100</xdr:colOff>
      <xdr:row>51</xdr:row>
      <xdr:rowOff>47625</xdr:rowOff>
    </xdr:to>
    <xdr:graphicFrame>
      <xdr:nvGraphicFramePr>
        <xdr:cNvPr id="7" name="Chart 8"/>
        <xdr:cNvGraphicFramePr/>
      </xdr:nvGraphicFramePr>
      <xdr:xfrm>
        <a:off x="5133975" y="6315075"/>
        <a:ext cx="2905125" cy="1990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39</xdr:row>
      <xdr:rowOff>0</xdr:rowOff>
    </xdr:from>
    <xdr:to>
      <xdr:col>30</xdr:col>
      <xdr:colOff>552450</xdr:colOff>
      <xdr:row>51</xdr:row>
      <xdr:rowOff>57150</xdr:rowOff>
    </xdr:to>
    <xdr:graphicFrame>
      <xdr:nvGraphicFramePr>
        <xdr:cNvPr id="8" name="Chart 9"/>
        <xdr:cNvGraphicFramePr/>
      </xdr:nvGraphicFramePr>
      <xdr:xfrm>
        <a:off x="8229600" y="6315075"/>
        <a:ext cx="2990850" cy="200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13</xdr:row>
      <xdr:rowOff>19050</xdr:rowOff>
    </xdr:from>
    <xdr:to>
      <xdr:col>15</xdr:col>
      <xdr:colOff>104775</xdr:colOff>
      <xdr:row>25</xdr:row>
      <xdr:rowOff>47625</xdr:rowOff>
    </xdr:to>
    <xdr:graphicFrame>
      <xdr:nvGraphicFramePr>
        <xdr:cNvPr id="9" name="Chart 10"/>
        <xdr:cNvGraphicFramePr/>
      </xdr:nvGraphicFramePr>
      <xdr:xfrm>
        <a:off x="1304925" y="2124075"/>
        <a:ext cx="2933700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76200</xdr:colOff>
      <xdr:row>51</xdr:row>
      <xdr:rowOff>85725</xdr:rowOff>
    </xdr:from>
    <xdr:to>
      <xdr:col>25</xdr:col>
      <xdr:colOff>419100</xdr:colOff>
      <xdr:row>63</xdr:row>
      <xdr:rowOff>142875</xdr:rowOff>
    </xdr:to>
    <xdr:graphicFrame>
      <xdr:nvGraphicFramePr>
        <xdr:cNvPr id="10" name="Chart 12"/>
        <xdr:cNvGraphicFramePr/>
      </xdr:nvGraphicFramePr>
      <xdr:xfrm>
        <a:off x="5124450" y="8343900"/>
        <a:ext cx="291465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600075</xdr:colOff>
      <xdr:row>51</xdr:row>
      <xdr:rowOff>85725</xdr:rowOff>
    </xdr:from>
    <xdr:to>
      <xdr:col>30</xdr:col>
      <xdr:colOff>552450</xdr:colOff>
      <xdr:row>63</xdr:row>
      <xdr:rowOff>152400</xdr:rowOff>
    </xdr:to>
    <xdr:graphicFrame>
      <xdr:nvGraphicFramePr>
        <xdr:cNvPr id="11" name="Chart 13"/>
        <xdr:cNvGraphicFramePr/>
      </xdr:nvGraphicFramePr>
      <xdr:xfrm>
        <a:off x="8220075" y="8343900"/>
        <a:ext cx="3000375" cy="2009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selection activeCell="K5" sqref="K5"/>
    </sheetView>
  </sheetViews>
  <sheetFormatPr defaultColWidth="11.421875" defaultRowHeight="12.75"/>
  <sheetData>
    <row r="1" spans="1:4" ht="12.75">
      <c r="A1">
        <f ca="1">RAND()-0.5</f>
        <v>-0.2074754354173045</v>
      </c>
      <c r="B1">
        <v>0</v>
      </c>
      <c r="C1">
        <f>SUM(A1:B1)</f>
        <v>-0.2074754354173045</v>
      </c>
      <c r="D1">
        <f>A1*B1</f>
        <v>0</v>
      </c>
    </row>
    <row r="2" spans="1:4" ht="12.75">
      <c r="A2">
        <f aca="true" ca="1" t="shared" si="0" ref="A2:A65">RAND()-0.5</f>
        <v>-0.32070016848213934</v>
      </c>
      <c r="B2">
        <v>0.05</v>
      </c>
      <c r="C2">
        <f aca="true" t="shared" si="1" ref="C2:C24">SUM(A2:B2)</f>
        <v>-0.27070016848213935</v>
      </c>
      <c r="D2">
        <f aca="true" t="shared" si="2" ref="D2:D65">A2*B2</f>
        <v>-0.016035008424106968</v>
      </c>
    </row>
    <row r="3" spans="1:4" ht="12.75">
      <c r="A3">
        <f ca="1" t="shared" si="0"/>
        <v>-0.38502766309042014</v>
      </c>
      <c r="B3">
        <v>0.1</v>
      </c>
      <c r="C3">
        <f t="shared" si="1"/>
        <v>-0.28502766309042016</v>
      </c>
      <c r="D3">
        <f t="shared" si="2"/>
        <v>-0.038502766309042015</v>
      </c>
    </row>
    <row r="4" spans="1:4" ht="12.75">
      <c r="A4">
        <f ca="1" t="shared" si="0"/>
        <v>-0.1453522110161538</v>
      </c>
      <c r="B4">
        <v>0.15</v>
      </c>
      <c r="C4">
        <f t="shared" si="1"/>
        <v>0.004647788983846185</v>
      </c>
      <c r="D4">
        <f t="shared" si="2"/>
        <v>-0.021802831652423072</v>
      </c>
    </row>
    <row r="5" spans="1:4" ht="12.75">
      <c r="A5">
        <f ca="1" t="shared" si="0"/>
        <v>-0.2927373896465626</v>
      </c>
      <c r="B5">
        <v>0.2</v>
      </c>
      <c r="C5">
        <f t="shared" si="1"/>
        <v>-0.09273738964656258</v>
      </c>
      <c r="D5">
        <f t="shared" si="2"/>
        <v>-0.05854747792931252</v>
      </c>
    </row>
    <row r="6" spans="1:4" ht="12.75">
      <c r="A6">
        <f ca="1" t="shared" si="0"/>
        <v>0.2374232811087471</v>
      </c>
      <c r="B6">
        <v>0.25</v>
      </c>
      <c r="C6">
        <f t="shared" si="1"/>
        <v>0.4874232811087471</v>
      </c>
      <c r="D6">
        <f t="shared" si="2"/>
        <v>0.05935582027718678</v>
      </c>
    </row>
    <row r="7" spans="1:4" ht="12.75">
      <c r="A7">
        <f ca="1" t="shared" si="0"/>
        <v>-0.054629230994648115</v>
      </c>
      <c r="B7">
        <v>0.3</v>
      </c>
      <c r="C7">
        <f t="shared" si="1"/>
        <v>0.24537076900535187</v>
      </c>
      <c r="D7">
        <f t="shared" si="2"/>
        <v>-0.016388769298394435</v>
      </c>
    </row>
    <row r="8" spans="1:4" ht="12.75">
      <c r="A8">
        <f ca="1" t="shared" si="0"/>
        <v>-0.3023505984391348</v>
      </c>
      <c r="B8">
        <v>0.35</v>
      </c>
      <c r="C8">
        <f t="shared" si="1"/>
        <v>0.04764940156086517</v>
      </c>
      <c r="D8">
        <f t="shared" si="2"/>
        <v>-0.10582270945369718</v>
      </c>
    </row>
    <row r="9" spans="1:4" ht="12.75">
      <c r="A9">
        <f ca="1" t="shared" si="0"/>
        <v>-0.17390027074296932</v>
      </c>
      <c r="B9">
        <v>0.4</v>
      </c>
      <c r="C9">
        <f t="shared" si="1"/>
        <v>0.2260997292570307</v>
      </c>
      <c r="D9">
        <f t="shared" si="2"/>
        <v>-0.06956010829718773</v>
      </c>
    </row>
    <row r="10" spans="1:4" ht="12.75">
      <c r="A10">
        <f ca="1" t="shared" si="0"/>
        <v>0.33676803329830207</v>
      </c>
      <c r="B10">
        <v>0.45</v>
      </c>
      <c r="C10">
        <f t="shared" si="1"/>
        <v>0.786768033298302</v>
      </c>
      <c r="D10">
        <f t="shared" si="2"/>
        <v>0.15154561498423594</v>
      </c>
    </row>
    <row r="11" spans="1:4" ht="12.75">
      <c r="A11">
        <f ca="1" t="shared" si="0"/>
        <v>-0.38981797737535206</v>
      </c>
      <c r="B11">
        <v>0.5</v>
      </c>
      <c r="C11">
        <f t="shared" si="1"/>
        <v>0.11018202262464794</v>
      </c>
      <c r="D11">
        <f t="shared" si="2"/>
        <v>-0.19490898868767603</v>
      </c>
    </row>
    <row r="12" spans="1:4" ht="12.75">
      <c r="A12">
        <f ca="1" t="shared" si="0"/>
        <v>-0.19102880333262973</v>
      </c>
      <c r="B12">
        <v>0.55</v>
      </c>
      <c r="C12">
        <f t="shared" si="1"/>
        <v>0.3589711966673703</v>
      </c>
      <c r="D12">
        <f t="shared" si="2"/>
        <v>-0.10506584183294636</v>
      </c>
    </row>
    <row r="13" spans="1:4" ht="12.75">
      <c r="A13">
        <f ca="1" t="shared" si="0"/>
        <v>0.11744947024345764</v>
      </c>
      <c r="B13">
        <v>0.6</v>
      </c>
      <c r="C13">
        <f t="shared" si="1"/>
        <v>0.7174494702434576</v>
      </c>
      <c r="D13">
        <f t="shared" si="2"/>
        <v>0.07046968214607459</v>
      </c>
    </row>
    <row r="14" spans="1:4" ht="12.75">
      <c r="A14">
        <f ca="1" t="shared" si="0"/>
        <v>-0.3174257390024864</v>
      </c>
      <c r="B14">
        <v>0.65</v>
      </c>
      <c r="C14">
        <f t="shared" si="1"/>
        <v>0.33257426099751364</v>
      </c>
      <c r="D14">
        <f t="shared" si="2"/>
        <v>-0.20632673035161617</v>
      </c>
    </row>
    <row r="15" spans="1:4" ht="12.75">
      <c r="A15">
        <f ca="1" t="shared" si="0"/>
        <v>-0.22685574341878234</v>
      </c>
      <c r="B15">
        <v>0.7</v>
      </c>
      <c r="C15">
        <f t="shared" si="1"/>
        <v>0.4731442565812176</v>
      </c>
      <c r="D15">
        <f t="shared" si="2"/>
        <v>-0.15879902039314764</v>
      </c>
    </row>
    <row r="16" spans="1:4" ht="12.75">
      <c r="A16">
        <f ca="1" t="shared" si="0"/>
        <v>0.2610708841386318</v>
      </c>
      <c r="B16">
        <v>0.75</v>
      </c>
      <c r="C16">
        <f t="shared" si="1"/>
        <v>1.0110708841386318</v>
      </c>
      <c r="D16">
        <f t="shared" si="2"/>
        <v>0.19580316310397383</v>
      </c>
    </row>
    <row r="17" spans="1:4" ht="12.75">
      <c r="A17">
        <f ca="1" t="shared" si="0"/>
        <v>0.1884801255026698</v>
      </c>
      <c r="B17">
        <v>0.8</v>
      </c>
      <c r="C17">
        <f t="shared" si="1"/>
        <v>0.9884801255026698</v>
      </c>
      <c r="D17">
        <f t="shared" si="2"/>
        <v>0.15078410040213586</v>
      </c>
    </row>
    <row r="18" spans="1:4" ht="12.75">
      <c r="A18">
        <f ca="1" t="shared" si="0"/>
        <v>0.27463956172003723</v>
      </c>
      <c r="B18">
        <v>0.85</v>
      </c>
      <c r="C18">
        <f t="shared" si="1"/>
        <v>1.1246395617200373</v>
      </c>
      <c r="D18">
        <f t="shared" si="2"/>
        <v>0.23344362746203165</v>
      </c>
    </row>
    <row r="19" spans="1:4" ht="12.75">
      <c r="A19">
        <f ca="1" t="shared" si="0"/>
        <v>0.44646265248562145</v>
      </c>
      <c r="B19">
        <v>0.9</v>
      </c>
      <c r="C19">
        <f t="shared" si="1"/>
        <v>1.3464626524856214</v>
      </c>
      <c r="D19">
        <f t="shared" si="2"/>
        <v>0.4018163872370593</v>
      </c>
    </row>
    <row r="20" spans="1:4" ht="12.75">
      <c r="A20">
        <f ca="1" t="shared" si="0"/>
        <v>-0.07896293871176585</v>
      </c>
      <c r="B20">
        <v>0.95</v>
      </c>
      <c r="C20">
        <f t="shared" si="1"/>
        <v>0.8710370612882341</v>
      </c>
      <c r="D20">
        <f t="shared" si="2"/>
        <v>-0.07501479177617755</v>
      </c>
    </row>
    <row r="21" spans="1:4" ht="12.75">
      <c r="A21">
        <f ca="1" t="shared" si="0"/>
        <v>-0.2836940882524228</v>
      </c>
      <c r="B21">
        <v>1</v>
      </c>
      <c r="C21">
        <f t="shared" si="1"/>
        <v>0.7163059117475772</v>
      </c>
      <c r="D21">
        <f t="shared" si="2"/>
        <v>-0.2836940882524228</v>
      </c>
    </row>
    <row r="22" spans="1:4" ht="12.75">
      <c r="A22">
        <f ca="1" t="shared" si="0"/>
        <v>0.05168627295552608</v>
      </c>
      <c r="B22">
        <v>1.05</v>
      </c>
      <c r="C22">
        <f t="shared" si="1"/>
        <v>1.1016862729555261</v>
      </c>
      <c r="D22">
        <f t="shared" si="2"/>
        <v>0.05427058660330239</v>
      </c>
    </row>
    <row r="23" spans="1:4" ht="12.75">
      <c r="A23">
        <f ca="1" t="shared" si="0"/>
        <v>-0.17778630377836624</v>
      </c>
      <c r="B23">
        <v>1.1</v>
      </c>
      <c r="C23">
        <f t="shared" si="1"/>
        <v>0.9222136962216338</v>
      </c>
      <c r="D23">
        <f t="shared" si="2"/>
        <v>-0.19556493415620288</v>
      </c>
    </row>
    <row r="24" spans="1:4" ht="12.75">
      <c r="A24">
        <f ca="1" t="shared" si="0"/>
        <v>0.17203759266516472</v>
      </c>
      <c r="B24">
        <v>1.15</v>
      </c>
      <c r="C24">
        <f t="shared" si="1"/>
        <v>1.3220375926651646</v>
      </c>
      <c r="D24">
        <f t="shared" si="2"/>
        <v>0.1978432315649394</v>
      </c>
    </row>
    <row r="25" spans="1:4" ht="12.75">
      <c r="A25">
        <f ca="1" t="shared" si="0"/>
        <v>-0.4363898011303611</v>
      </c>
      <c r="B25">
        <v>1.2</v>
      </c>
      <c r="C25">
        <f aca="true" t="shared" si="3" ref="C25:C60">SUM(A25:B25)</f>
        <v>0.7636101988696389</v>
      </c>
      <c r="D25">
        <f t="shared" si="2"/>
        <v>-0.5236677613564332</v>
      </c>
    </row>
    <row r="26" spans="1:4" ht="12.75">
      <c r="A26">
        <f ca="1" t="shared" si="0"/>
        <v>0.42709009872386394</v>
      </c>
      <c r="B26">
        <v>1.25</v>
      </c>
      <c r="C26">
        <f t="shared" si="3"/>
        <v>1.677090098723864</v>
      </c>
      <c r="D26">
        <f t="shared" si="2"/>
        <v>0.5338626234048299</v>
      </c>
    </row>
    <row r="27" spans="1:4" ht="12.75">
      <c r="A27">
        <f ca="1" t="shared" si="0"/>
        <v>-0.3368134329322219</v>
      </c>
      <c r="B27">
        <v>1.3</v>
      </c>
      <c r="C27">
        <f t="shared" si="3"/>
        <v>0.9631865670677782</v>
      </c>
      <c r="D27">
        <f t="shared" si="2"/>
        <v>-0.4378574628118885</v>
      </c>
    </row>
    <row r="28" spans="1:4" ht="12.75">
      <c r="A28">
        <f ca="1" t="shared" si="0"/>
        <v>0.3666021726489268</v>
      </c>
      <c r="B28">
        <v>1.35</v>
      </c>
      <c r="C28">
        <f t="shared" si="3"/>
        <v>1.716602172648927</v>
      </c>
      <c r="D28">
        <f t="shared" si="2"/>
        <v>0.4949129330760512</v>
      </c>
    </row>
    <row r="29" spans="1:4" ht="12.75">
      <c r="A29">
        <f ca="1" t="shared" si="0"/>
        <v>-0.3887354148898474</v>
      </c>
      <c r="B29">
        <v>1.4</v>
      </c>
      <c r="C29">
        <f t="shared" si="3"/>
        <v>1.0112645851101525</v>
      </c>
      <c r="D29">
        <f t="shared" si="2"/>
        <v>-0.5442295808457863</v>
      </c>
    </row>
    <row r="30" spans="1:4" ht="12.75">
      <c r="A30">
        <f ca="1" t="shared" si="0"/>
        <v>0.4408173668084949</v>
      </c>
      <c r="B30">
        <v>1.45</v>
      </c>
      <c r="C30">
        <f t="shared" si="3"/>
        <v>1.8908173668084949</v>
      </c>
      <c r="D30">
        <f t="shared" si="2"/>
        <v>0.6391851818723177</v>
      </c>
    </row>
    <row r="31" spans="1:4" ht="12.75">
      <c r="A31">
        <f ca="1" t="shared" si="0"/>
        <v>0.4786864262286672</v>
      </c>
      <c r="B31">
        <v>1.5</v>
      </c>
      <c r="C31">
        <f t="shared" si="3"/>
        <v>1.9786864262286672</v>
      </c>
      <c r="D31">
        <f t="shared" si="2"/>
        <v>0.7180296393430008</v>
      </c>
    </row>
    <row r="32" spans="1:4" ht="12.75">
      <c r="A32">
        <f ca="1" t="shared" si="0"/>
        <v>0.39071899174051694</v>
      </c>
      <c r="B32">
        <v>1.55</v>
      </c>
      <c r="C32">
        <f t="shared" si="3"/>
        <v>1.940718991740517</v>
      </c>
      <c r="D32">
        <f t="shared" si="2"/>
        <v>0.6056144371978013</v>
      </c>
    </row>
    <row r="33" spans="1:4" ht="12.75">
      <c r="A33">
        <f ca="1" t="shared" si="0"/>
        <v>0.46254488361687773</v>
      </c>
      <c r="B33">
        <v>1.6</v>
      </c>
      <c r="C33">
        <f t="shared" si="3"/>
        <v>2.062544883616878</v>
      </c>
      <c r="D33">
        <f t="shared" si="2"/>
        <v>0.7400718137870044</v>
      </c>
    </row>
    <row r="34" spans="1:4" ht="12.75">
      <c r="A34">
        <f ca="1" t="shared" si="0"/>
        <v>-0.135370998643781</v>
      </c>
      <c r="B34">
        <v>1.65</v>
      </c>
      <c r="C34">
        <f t="shared" si="3"/>
        <v>1.514629001356219</v>
      </c>
      <c r="D34">
        <f t="shared" si="2"/>
        <v>-0.22336214776223862</v>
      </c>
    </row>
    <row r="35" spans="1:4" ht="12.75">
      <c r="A35">
        <f ca="1" t="shared" si="0"/>
        <v>-0.2672506805731334</v>
      </c>
      <c r="B35">
        <v>1.7</v>
      </c>
      <c r="C35">
        <f t="shared" si="3"/>
        <v>1.4327493194268666</v>
      </c>
      <c r="D35">
        <f t="shared" si="2"/>
        <v>-0.45432615697432677</v>
      </c>
    </row>
    <row r="36" spans="1:4" ht="12.75">
      <c r="A36">
        <f ca="1" t="shared" si="0"/>
        <v>-0.4576069087430459</v>
      </c>
      <c r="B36">
        <v>1.75</v>
      </c>
      <c r="C36">
        <f t="shared" si="3"/>
        <v>1.2923930912569541</v>
      </c>
      <c r="D36">
        <f t="shared" si="2"/>
        <v>-0.8008120903003303</v>
      </c>
    </row>
    <row r="37" spans="1:4" ht="12.75">
      <c r="A37">
        <f ca="1" t="shared" si="0"/>
        <v>0.053876234546397894</v>
      </c>
      <c r="B37">
        <v>1.8</v>
      </c>
      <c r="C37">
        <f t="shared" si="3"/>
        <v>1.853876234546398</v>
      </c>
      <c r="D37">
        <f t="shared" si="2"/>
        <v>0.09697722218351622</v>
      </c>
    </row>
    <row r="38" spans="1:4" ht="12.75">
      <c r="A38">
        <f ca="1" t="shared" si="0"/>
        <v>0.3298264801737192</v>
      </c>
      <c r="B38">
        <v>1.85</v>
      </c>
      <c r="C38">
        <f t="shared" si="3"/>
        <v>2.1798264801737193</v>
      </c>
      <c r="D38">
        <f t="shared" si="2"/>
        <v>0.6101789883213805</v>
      </c>
    </row>
    <row r="39" spans="1:4" ht="12.75">
      <c r="A39">
        <f ca="1" t="shared" si="0"/>
        <v>0.43718878609609746</v>
      </c>
      <c r="B39">
        <v>1.9</v>
      </c>
      <c r="C39">
        <f t="shared" si="3"/>
        <v>2.3371887860960974</v>
      </c>
      <c r="D39">
        <f t="shared" si="2"/>
        <v>0.8306586935825852</v>
      </c>
    </row>
    <row r="40" spans="1:4" ht="12.75">
      <c r="A40">
        <f ca="1" t="shared" si="0"/>
        <v>-0.15760475022685316</v>
      </c>
      <c r="B40">
        <v>1.95</v>
      </c>
      <c r="C40">
        <f t="shared" si="3"/>
        <v>1.7923952497731468</v>
      </c>
      <c r="D40">
        <f t="shared" si="2"/>
        <v>-0.3073292629423637</v>
      </c>
    </row>
    <row r="41" spans="1:4" ht="12.75">
      <c r="A41">
        <f ca="1" t="shared" si="0"/>
        <v>0.3750750220750858</v>
      </c>
      <c r="B41">
        <v>2</v>
      </c>
      <c r="C41">
        <f t="shared" si="3"/>
        <v>2.3750750220750856</v>
      </c>
      <c r="D41">
        <f t="shared" si="2"/>
        <v>0.7501500441501716</v>
      </c>
    </row>
    <row r="42" spans="1:4" ht="12.75">
      <c r="A42">
        <f ca="1" t="shared" si="0"/>
        <v>-0.17688120058229373</v>
      </c>
      <c r="B42">
        <v>2.05</v>
      </c>
      <c r="C42">
        <f t="shared" si="3"/>
        <v>1.873118799417706</v>
      </c>
      <c r="D42">
        <f t="shared" si="2"/>
        <v>-0.3626064611937021</v>
      </c>
    </row>
    <row r="43" spans="1:4" ht="12.75">
      <c r="A43">
        <f ca="1" t="shared" si="0"/>
        <v>0.061056081293283215</v>
      </c>
      <c r="B43">
        <v>2.1</v>
      </c>
      <c r="C43">
        <f t="shared" si="3"/>
        <v>2.1610560812932835</v>
      </c>
      <c r="D43">
        <f t="shared" si="2"/>
        <v>0.12821777071589477</v>
      </c>
    </row>
    <row r="44" spans="1:4" ht="12.75">
      <c r="A44">
        <f ca="1" t="shared" si="0"/>
        <v>-0.15689861866554278</v>
      </c>
      <c r="B44">
        <v>2.15</v>
      </c>
      <c r="C44">
        <f t="shared" si="3"/>
        <v>1.9931013813344571</v>
      </c>
      <c r="D44">
        <f t="shared" si="2"/>
        <v>-0.33733203013091695</v>
      </c>
    </row>
    <row r="45" spans="1:4" ht="12.75">
      <c r="A45">
        <f ca="1" t="shared" si="0"/>
        <v>0.30999308570438466</v>
      </c>
      <c r="B45">
        <v>2.2</v>
      </c>
      <c r="C45">
        <f t="shared" si="3"/>
        <v>2.5099930857043846</v>
      </c>
      <c r="D45">
        <f t="shared" si="2"/>
        <v>0.6819847885496463</v>
      </c>
    </row>
    <row r="46" spans="1:4" ht="12.75">
      <c r="A46">
        <f ca="1" t="shared" si="0"/>
        <v>-0.34657829723822253</v>
      </c>
      <c r="B46">
        <v>2.25</v>
      </c>
      <c r="C46">
        <f t="shared" si="3"/>
        <v>1.9034217027617775</v>
      </c>
      <c r="D46">
        <f t="shared" si="2"/>
        <v>-0.7798011687860007</v>
      </c>
    </row>
    <row r="47" spans="1:4" ht="12.75">
      <c r="A47">
        <f ca="1" t="shared" si="0"/>
        <v>0.46586982341650907</v>
      </c>
      <c r="B47">
        <v>2.3</v>
      </c>
      <c r="C47">
        <f t="shared" si="3"/>
        <v>2.7658698234165087</v>
      </c>
      <c r="D47">
        <f t="shared" si="2"/>
        <v>1.0715005938579707</v>
      </c>
    </row>
    <row r="48" spans="1:4" ht="12.75">
      <c r="A48">
        <f ca="1" t="shared" si="0"/>
        <v>-0.4811372264644662</v>
      </c>
      <c r="B48">
        <v>2.35</v>
      </c>
      <c r="C48">
        <f t="shared" si="3"/>
        <v>1.8688627735355339</v>
      </c>
      <c r="D48">
        <f t="shared" si="2"/>
        <v>-1.1306724821914957</v>
      </c>
    </row>
    <row r="49" spans="1:4" ht="12.75">
      <c r="A49">
        <f ca="1" t="shared" si="0"/>
        <v>-0.03737410752271392</v>
      </c>
      <c r="B49">
        <v>2.4</v>
      </c>
      <c r="C49">
        <f t="shared" si="3"/>
        <v>2.362625892477286</v>
      </c>
      <c r="D49">
        <f t="shared" si="2"/>
        <v>-0.0896978580545134</v>
      </c>
    </row>
    <row r="50" spans="1:4" ht="12.75">
      <c r="A50">
        <f ca="1" t="shared" si="0"/>
        <v>0.1602170194266166</v>
      </c>
      <c r="B50">
        <v>2.45</v>
      </c>
      <c r="C50">
        <f t="shared" si="3"/>
        <v>2.6102170194266168</v>
      </c>
      <c r="D50">
        <f t="shared" si="2"/>
        <v>0.39253169759521067</v>
      </c>
    </row>
    <row r="51" spans="1:4" ht="12.75">
      <c r="A51">
        <f ca="1" t="shared" si="0"/>
        <v>-0.29732521119845545</v>
      </c>
      <c r="B51">
        <v>2.5</v>
      </c>
      <c r="C51">
        <f t="shared" si="3"/>
        <v>2.2026747888015445</v>
      </c>
      <c r="D51">
        <f t="shared" si="2"/>
        <v>-0.7433130279961386</v>
      </c>
    </row>
    <row r="52" spans="1:4" ht="12.75">
      <c r="A52">
        <f ca="1" t="shared" si="0"/>
        <v>0.1804278199690017</v>
      </c>
      <c r="B52">
        <v>2.55</v>
      </c>
      <c r="C52">
        <f t="shared" si="3"/>
        <v>2.7304278199690017</v>
      </c>
      <c r="D52">
        <f t="shared" si="2"/>
        <v>0.4600909409209543</v>
      </c>
    </row>
    <row r="53" spans="1:4" ht="12.75">
      <c r="A53">
        <f ca="1" t="shared" si="0"/>
        <v>0.19294691556571042</v>
      </c>
      <c r="B53">
        <v>2.6</v>
      </c>
      <c r="C53">
        <f t="shared" si="3"/>
        <v>2.7929469155657105</v>
      </c>
      <c r="D53">
        <f t="shared" si="2"/>
        <v>0.5016619804708471</v>
      </c>
    </row>
    <row r="54" spans="1:4" ht="12.75">
      <c r="A54">
        <f ca="1" t="shared" si="0"/>
        <v>0.14298477084203043</v>
      </c>
      <c r="B54">
        <v>2.65</v>
      </c>
      <c r="C54">
        <f t="shared" si="3"/>
        <v>2.7929847708420303</v>
      </c>
      <c r="D54">
        <f t="shared" si="2"/>
        <v>0.3789096427313806</v>
      </c>
    </row>
    <row r="55" spans="1:4" ht="12.75">
      <c r="A55">
        <f ca="1" t="shared" si="0"/>
        <v>0.4647614395808395</v>
      </c>
      <c r="B55">
        <v>2.7</v>
      </c>
      <c r="C55">
        <f t="shared" si="3"/>
        <v>3.1647614395808397</v>
      </c>
      <c r="D55">
        <f t="shared" si="2"/>
        <v>1.2548558868682667</v>
      </c>
    </row>
    <row r="56" spans="1:4" ht="12.75">
      <c r="A56">
        <f ca="1" t="shared" si="0"/>
        <v>-0.36657487657540777</v>
      </c>
      <c r="B56">
        <v>2.75</v>
      </c>
      <c r="C56">
        <f t="shared" si="3"/>
        <v>2.3834251234245922</v>
      </c>
      <c r="D56">
        <f t="shared" si="2"/>
        <v>-1.0080809105823714</v>
      </c>
    </row>
    <row r="57" spans="1:4" ht="12.75">
      <c r="A57">
        <f ca="1" t="shared" si="0"/>
        <v>0.07946415292028175</v>
      </c>
      <c r="B57">
        <v>2.8</v>
      </c>
      <c r="C57">
        <f t="shared" si="3"/>
        <v>2.8794641529202814</v>
      </c>
      <c r="D57">
        <f t="shared" si="2"/>
        <v>0.2224996281767889</v>
      </c>
    </row>
    <row r="58" spans="1:4" ht="12.75">
      <c r="A58">
        <f ca="1" t="shared" si="0"/>
        <v>-0.3712271699129355</v>
      </c>
      <c r="B58">
        <v>2.85</v>
      </c>
      <c r="C58">
        <f t="shared" si="3"/>
        <v>2.4787728300870646</v>
      </c>
      <c r="D58">
        <f t="shared" si="2"/>
        <v>-1.057997434251866</v>
      </c>
    </row>
    <row r="59" spans="1:4" ht="12.75">
      <c r="A59">
        <f ca="1" t="shared" si="0"/>
        <v>0.3892912850607202</v>
      </c>
      <c r="B59">
        <v>2.9</v>
      </c>
      <c r="C59">
        <f t="shared" si="3"/>
        <v>3.2892912850607203</v>
      </c>
      <c r="D59">
        <f t="shared" si="2"/>
        <v>1.1289447266760886</v>
      </c>
    </row>
    <row r="60" spans="1:4" ht="12.75">
      <c r="A60">
        <f ca="1" t="shared" si="0"/>
        <v>0.4410375813330205</v>
      </c>
      <c r="B60">
        <v>2.95</v>
      </c>
      <c r="C60">
        <f t="shared" si="3"/>
        <v>3.3910375813330207</v>
      </c>
      <c r="D60">
        <f t="shared" si="2"/>
        <v>1.3010608649324107</v>
      </c>
    </row>
    <row r="61" spans="1:4" ht="12.75">
      <c r="A61">
        <f ca="1" t="shared" si="0"/>
        <v>-0.3585867284055526</v>
      </c>
      <c r="B61">
        <v>3</v>
      </c>
      <c r="C61">
        <f aca="true" t="shared" si="4" ref="C61:C100">SUM(A61:B61)</f>
        <v>2.6414132715944474</v>
      </c>
      <c r="D61">
        <f t="shared" si="2"/>
        <v>-1.0757601852166578</v>
      </c>
    </row>
    <row r="62" spans="1:4" ht="12.75">
      <c r="A62">
        <f ca="1" t="shared" si="0"/>
        <v>-0.4689326709322097</v>
      </c>
      <c r="B62">
        <v>3.05</v>
      </c>
      <c r="C62">
        <f t="shared" si="4"/>
        <v>2.58106732906779</v>
      </c>
      <c r="D62">
        <f t="shared" si="2"/>
        <v>-1.4302446463432394</v>
      </c>
    </row>
    <row r="63" spans="1:4" ht="12.75">
      <c r="A63">
        <f ca="1" t="shared" si="0"/>
        <v>-0.1764342252314069</v>
      </c>
      <c r="B63">
        <v>3.1</v>
      </c>
      <c r="C63">
        <f t="shared" si="4"/>
        <v>2.9235657747685933</v>
      </c>
      <c r="D63">
        <f t="shared" si="2"/>
        <v>-0.5469460982173614</v>
      </c>
    </row>
    <row r="64" spans="1:4" ht="12.75">
      <c r="A64">
        <f ca="1" t="shared" si="0"/>
        <v>0.4508010023528968</v>
      </c>
      <c r="B64">
        <v>3.15</v>
      </c>
      <c r="C64">
        <f t="shared" si="4"/>
        <v>3.6008010023528967</v>
      </c>
      <c r="D64">
        <f t="shared" si="2"/>
        <v>1.4200231574116249</v>
      </c>
    </row>
    <row r="65" spans="1:4" ht="12.75">
      <c r="A65">
        <f ca="1" t="shared" si="0"/>
        <v>-0.4720288922007869</v>
      </c>
      <c r="B65">
        <v>3.2</v>
      </c>
      <c r="C65">
        <f t="shared" si="4"/>
        <v>2.7279711077992133</v>
      </c>
      <c r="D65">
        <f t="shared" si="2"/>
        <v>-1.5104924550425183</v>
      </c>
    </row>
    <row r="66" spans="1:4" ht="12.75">
      <c r="A66">
        <f aca="true" ca="1" t="shared" si="5" ref="A66:A100">RAND()-0.5</f>
        <v>0.41557669607165537</v>
      </c>
      <c r="B66">
        <v>3.25</v>
      </c>
      <c r="C66">
        <f t="shared" si="4"/>
        <v>3.665576696071655</v>
      </c>
      <c r="D66">
        <f aca="true" t="shared" si="6" ref="D66:D100">A66*B66</f>
        <v>1.35062426223288</v>
      </c>
    </row>
    <row r="67" spans="1:4" ht="12.75">
      <c r="A67">
        <f ca="1" t="shared" si="5"/>
        <v>-0.4099408802725968</v>
      </c>
      <c r="B67">
        <v>3.3</v>
      </c>
      <c r="C67">
        <f t="shared" si="4"/>
        <v>2.890059119727403</v>
      </c>
      <c r="D67">
        <f t="shared" si="6"/>
        <v>-1.3528049048995694</v>
      </c>
    </row>
    <row r="68" spans="1:4" ht="12.75">
      <c r="A68">
        <f ca="1" t="shared" si="5"/>
        <v>0.18194184282696502</v>
      </c>
      <c r="B68">
        <v>3.35</v>
      </c>
      <c r="C68">
        <f t="shared" si="4"/>
        <v>3.5319418428269653</v>
      </c>
      <c r="D68">
        <f t="shared" si="6"/>
        <v>0.6095051734703328</v>
      </c>
    </row>
    <row r="69" spans="1:4" ht="12.75">
      <c r="A69">
        <f ca="1" t="shared" si="5"/>
        <v>0.06216540362342915</v>
      </c>
      <c r="B69">
        <v>3.4</v>
      </c>
      <c r="C69">
        <f t="shared" si="4"/>
        <v>3.462165403623429</v>
      </c>
      <c r="D69">
        <f t="shared" si="6"/>
        <v>0.2113623723196591</v>
      </c>
    </row>
    <row r="70" spans="1:4" ht="12.75">
      <c r="A70">
        <f ca="1" t="shared" si="5"/>
        <v>-0.2622440143023219</v>
      </c>
      <c r="B70">
        <v>3.45</v>
      </c>
      <c r="C70">
        <f t="shared" si="4"/>
        <v>3.1877559856976783</v>
      </c>
      <c r="D70">
        <f t="shared" si="6"/>
        <v>-0.9047418493430106</v>
      </c>
    </row>
    <row r="71" spans="1:4" ht="12.75">
      <c r="A71">
        <f ca="1" t="shared" si="5"/>
        <v>-0.2871374631035273</v>
      </c>
      <c r="B71">
        <v>3.5</v>
      </c>
      <c r="C71">
        <f t="shared" si="4"/>
        <v>3.2128625368964725</v>
      </c>
      <c r="D71">
        <f t="shared" si="6"/>
        <v>-1.0049811208623454</v>
      </c>
    </row>
    <row r="72" spans="1:4" ht="12.75">
      <c r="A72">
        <f ca="1" t="shared" si="5"/>
        <v>0.2343018602585878</v>
      </c>
      <c r="B72">
        <v>3.55</v>
      </c>
      <c r="C72">
        <f t="shared" si="4"/>
        <v>3.7843018602585876</v>
      </c>
      <c r="D72">
        <f t="shared" si="6"/>
        <v>0.8317716039179867</v>
      </c>
    </row>
    <row r="73" spans="1:4" ht="12.75">
      <c r="A73">
        <f ca="1" t="shared" si="5"/>
        <v>0.2898965995906928</v>
      </c>
      <c r="B73">
        <v>3.6</v>
      </c>
      <c r="C73">
        <f t="shared" si="4"/>
        <v>3.889896599590693</v>
      </c>
      <c r="D73">
        <f t="shared" si="6"/>
        <v>1.0436277585264941</v>
      </c>
    </row>
    <row r="74" spans="1:4" ht="12.75">
      <c r="A74">
        <f ca="1" t="shared" si="5"/>
        <v>0.2858315801940381</v>
      </c>
      <c r="B74">
        <v>3.65</v>
      </c>
      <c r="C74">
        <f t="shared" si="4"/>
        <v>3.935831580194038</v>
      </c>
      <c r="D74">
        <f t="shared" si="6"/>
        <v>1.043285267708239</v>
      </c>
    </row>
    <row r="75" spans="1:4" ht="12.75">
      <c r="A75">
        <f ca="1" t="shared" si="5"/>
        <v>0.3632760856481103</v>
      </c>
      <c r="B75">
        <v>3.7</v>
      </c>
      <c r="C75">
        <f t="shared" si="4"/>
        <v>4.063276085648111</v>
      </c>
      <c r="D75">
        <f t="shared" si="6"/>
        <v>1.3441215168980083</v>
      </c>
    </row>
    <row r="76" spans="1:4" ht="12.75">
      <c r="A76">
        <f ca="1" t="shared" si="5"/>
        <v>-0.05423584990860686</v>
      </c>
      <c r="B76">
        <v>3.75</v>
      </c>
      <c r="C76">
        <f t="shared" si="4"/>
        <v>3.695764150091393</v>
      </c>
      <c r="D76">
        <f t="shared" si="6"/>
        <v>-0.20338443715727572</v>
      </c>
    </row>
    <row r="77" spans="1:4" ht="12.75">
      <c r="A77">
        <f ca="1" t="shared" si="5"/>
        <v>-0.438954952427963</v>
      </c>
      <c r="B77">
        <v>3.8</v>
      </c>
      <c r="C77">
        <f t="shared" si="4"/>
        <v>3.361045047572037</v>
      </c>
      <c r="D77">
        <f t="shared" si="6"/>
        <v>-1.6680288192262593</v>
      </c>
    </row>
    <row r="78" spans="1:4" ht="12.75">
      <c r="A78">
        <f ca="1" t="shared" si="5"/>
        <v>0.2347392049753012</v>
      </c>
      <c r="B78">
        <v>3.85</v>
      </c>
      <c r="C78">
        <f t="shared" si="4"/>
        <v>4.0847392049753015</v>
      </c>
      <c r="D78">
        <f t="shared" si="6"/>
        <v>0.9037459391549096</v>
      </c>
    </row>
    <row r="79" spans="1:4" ht="12.75">
      <c r="A79">
        <f ca="1" t="shared" si="5"/>
        <v>-0.4149409375668389</v>
      </c>
      <c r="B79">
        <v>3.9</v>
      </c>
      <c r="C79">
        <f t="shared" si="4"/>
        <v>3.485059062433161</v>
      </c>
      <c r="D79">
        <f t="shared" si="6"/>
        <v>-1.6182696565106718</v>
      </c>
    </row>
    <row r="80" spans="1:4" ht="12.75">
      <c r="A80">
        <f ca="1" t="shared" si="5"/>
        <v>0.07637915607497825</v>
      </c>
      <c r="B80">
        <v>3.95</v>
      </c>
      <c r="C80">
        <f t="shared" si="4"/>
        <v>4.026379156074978</v>
      </c>
      <c r="D80">
        <f t="shared" si="6"/>
        <v>0.3016976664961641</v>
      </c>
    </row>
    <row r="81" spans="1:4" ht="12.75">
      <c r="A81">
        <f ca="1" t="shared" si="5"/>
        <v>0.3310188123613873</v>
      </c>
      <c r="B81">
        <v>4</v>
      </c>
      <c r="C81">
        <f t="shared" si="4"/>
        <v>4.331018812361387</v>
      </c>
      <c r="D81">
        <f t="shared" si="6"/>
        <v>1.3240752494455492</v>
      </c>
    </row>
    <row r="82" spans="1:4" ht="12.75">
      <c r="A82">
        <f ca="1" t="shared" si="5"/>
        <v>0.14708320118471807</v>
      </c>
      <c r="B82">
        <v>4.05</v>
      </c>
      <c r="C82">
        <f t="shared" si="4"/>
        <v>4.197083201184718</v>
      </c>
      <c r="D82">
        <f t="shared" si="6"/>
        <v>0.5956869647981081</v>
      </c>
    </row>
    <row r="83" spans="1:4" ht="12.75">
      <c r="A83">
        <f ca="1" t="shared" si="5"/>
        <v>-0.2845541648838257</v>
      </c>
      <c r="B83">
        <v>4.1</v>
      </c>
      <c r="C83">
        <f t="shared" si="4"/>
        <v>3.815445835116174</v>
      </c>
      <c r="D83">
        <f t="shared" si="6"/>
        <v>-1.1666720760236853</v>
      </c>
    </row>
    <row r="84" spans="1:4" ht="12.75">
      <c r="A84">
        <f ca="1" t="shared" si="5"/>
        <v>-0.39512632405198</v>
      </c>
      <c r="B84">
        <v>4.15</v>
      </c>
      <c r="C84">
        <f t="shared" si="4"/>
        <v>3.75487367594802</v>
      </c>
      <c r="D84">
        <f t="shared" si="6"/>
        <v>-1.639774244815717</v>
      </c>
    </row>
    <row r="85" spans="1:4" ht="12.75">
      <c r="A85">
        <f ca="1" t="shared" si="5"/>
        <v>-0.3243015144956254</v>
      </c>
      <c r="B85">
        <v>4.2</v>
      </c>
      <c r="C85">
        <f t="shared" si="4"/>
        <v>3.875698485504375</v>
      </c>
      <c r="D85">
        <f t="shared" si="6"/>
        <v>-1.3620663608816266</v>
      </c>
    </row>
    <row r="86" spans="1:4" ht="12.75">
      <c r="A86">
        <f ca="1" t="shared" si="5"/>
        <v>0.24615313846307418</v>
      </c>
      <c r="B86">
        <v>4.25</v>
      </c>
      <c r="C86">
        <f t="shared" si="4"/>
        <v>4.496153138463074</v>
      </c>
      <c r="D86">
        <f t="shared" si="6"/>
        <v>1.0461508384680653</v>
      </c>
    </row>
    <row r="87" spans="1:4" ht="12.75">
      <c r="A87">
        <f ca="1" t="shared" si="5"/>
        <v>-0.3187001541484422</v>
      </c>
      <c r="B87">
        <v>4.3</v>
      </c>
      <c r="C87">
        <f t="shared" si="4"/>
        <v>3.9812998458515576</v>
      </c>
      <c r="D87">
        <f t="shared" si="6"/>
        <v>-1.3704106628383015</v>
      </c>
    </row>
    <row r="88" spans="1:4" ht="12.75">
      <c r="A88">
        <f ca="1" t="shared" si="5"/>
        <v>0.25711310814899435</v>
      </c>
      <c r="B88">
        <v>4.35</v>
      </c>
      <c r="C88">
        <f t="shared" si="4"/>
        <v>4.607113108148994</v>
      </c>
      <c r="D88">
        <f t="shared" si="6"/>
        <v>1.1184420204481254</v>
      </c>
    </row>
    <row r="89" spans="1:4" ht="12.75">
      <c r="A89">
        <f ca="1" t="shared" si="5"/>
        <v>0.3191621312735258</v>
      </c>
      <c r="B89">
        <v>4.4</v>
      </c>
      <c r="C89">
        <f t="shared" si="4"/>
        <v>4.719162131273526</v>
      </c>
      <c r="D89">
        <f t="shared" si="6"/>
        <v>1.4043133776035135</v>
      </c>
    </row>
    <row r="90" spans="1:4" ht="12.75">
      <c r="A90">
        <f ca="1" t="shared" si="5"/>
        <v>-0.2973817627033819</v>
      </c>
      <c r="B90">
        <v>4.45</v>
      </c>
      <c r="C90">
        <f t="shared" si="4"/>
        <v>4.152618237296618</v>
      </c>
      <c r="D90">
        <f t="shared" si="6"/>
        <v>-1.3233488440300496</v>
      </c>
    </row>
    <row r="91" spans="1:4" ht="12.75">
      <c r="A91">
        <f ca="1" t="shared" si="5"/>
        <v>-0.3749645099136616</v>
      </c>
      <c r="B91">
        <v>4.5</v>
      </c>
      <c r="C91">
        <f t="shared" si="4"/>
        <v>4.125035490086338</v>
      </c>
      <c r="D91">
        <f t="shared" si="6"/>
        <v>-1.6873402946114773</v>
      </c>
    </row>
    <row r="92" spans="1:4" ht="12.75">
      <c r="A92">
        <f ca="1" t="shared" si="5"/>
        <v>-0.31512486207049717</v>
      </c>
      <c r="B92">
        <v>4.55</v>
      </c>
      <c r="C92">
        <f t="shared" si="4"/>
        <v>4.234875137929503</v>
      </c>
      <c r="D92">
        <f t="shared" si="6"/>
        <v>-1.433818122420762</v>
      </c>
    </row>
    <row r="93" spans="1:4" ht="12.75">
      <c r="A93">
        <f ca="1" t="shared" si="5"/>
        <v>0.3700566056473009</v>
      </c>
      <c r="B93">
        <v>4.6</v>
      </c>
      <c r="C93">
        <f t="shared" si="4"/>
        <v>4.970056605647301</v>
      </c>
      <c r="D93">
        <f t="shared" si="6"/>
        <v>1.702260385977584</v>
      </c>
    </row>
    <row r="94" spans="1:4" ht="12.75">
      <c r="A94">
        <f ca="1" t="shared" si="5"/>
        <v>-0.46274893785768434</v>
      </c>
      <c r="B94">
        <v>4.65</v>
      </c>
      <c r="C94">
        <f t="shared" si="4"/>
        <v>4.187251062142316</v>
      </c>
      <c r="D94">
        <f t="shared" si="6"/>
        <v>-2.151782561038232</v>
      </c>
    </row>
    <row r="95" spans="1:4" ht="12.75">
      <c r="A95">
        <f ca="1" t="shared" si="5"/>
        <v>-0.4459917003178962</v>
      </c>
      <c r="B95">
        <v>4.7</v>
      </c>
      <c r="C95">
        <f t="shared" si="4"/>
        <v>4.254008299682104</v>
      </c>
      <c r="D95">
        <f t="shared" si="6"/>
        <v>-2.0961609914941124</v>
      </c>
    </row>
    <row r="96" spans="1:4" ht="12.75">
      <c r="A96">
        <f ca="1" t="shared" si="5"/>
        <v>0.12683817794141705</v>
      </c>
      <c r="B96">
        <v>4.75</v>
      </c>
      <c r="C96">
        <f t="shared" si="4"/>
        <v>4.876838177941417</v>
      </c>
      <c r="D96">
        <f t="shared" si="6"/>
        <v>0.602481345221731</v>
      </c>
    </row>
    <row r="97" spans="1:4" ht="12.75">
      <c r="A97">
        <f ca="1" t="shared" si="5"/>
        <v>-0.11092743734313437</v>
      </c>
      <c r="B97">
        <v>4.8</v>
      </c>
      <c r="C97">
        <f t="shared" si="4"/>
        <v>4.6890725626568655</v>
      </c>
      <c r="D97">
        <f t="shared" si="6"/>
        <v>-0.5324516992470449</v>
      </c>
    </row>
    <row r="98" spans="1:4" ht="12.75">
      <c r="A98">
        <f ca="1" t="shared" si="5"/>
        <v>-0.2070351469226661</v>
      </c>
      <c r="B98">
        <v>4.85</v>
      </c>
      <c r="C98">
        <f t="shared" si="4"/>
        <v>4.642964853077333</v>
      </c>
      <c r="D98">
        <f t="shared" si="6"/>
        <v>-1.0041204625749305</v>
      </c>
    </row>
    <row r="99" spans="1:4" ht="12.75">
      <c r="A99">
        <f ca="1" t="shared" si="5"/>
        <v>-0.08085092750389977</v>
      </c>
      <c r="B99">
        <v>4.9</v>
      </c>
      <c r="C99">
        <f t="shared" si="4"/>
        <v>4.819149072496101</v>
      </c>
      <c r="D99">
        <f t="shared" si="6"/>
        <v>-0.39616954476910893</v>
      </c>
    </row>
    <row r="100" spans="1:4" ht="12.75">
      <c r="A100">
        <f ca="1" t="shared" si="5"/>
        <v>0.17436798420033783</v>
      </c>
      <c r="B100">
        <v>4.95</v>
      </c>
      <c r="C100">
        <f t="shared" si="4"/>
        <v>5.1243679842003385</v>
      </c>
      <c r="D100">
        <f t="shared" si="6"/>
        <v>0.8631215217916723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B22">
      <selection activeCell="AL25" sqref="AL25"/>
    </sheetView>
  </sheetViews>
  <sheetFormatPr defaultColWidth="11.421875" defaultRowHeight="12.75"/>
  <cols>
    <col min="1" max="1" width="22.00390625" style="0" customWidth="1"/>
    <col min="2" max="2" width="11.7109375" style="0" customWidth="1"/>
    <col min="3" max="3" width="3.140625" style="0" customWidth="1"/>
    <col min="4" max="7" width="2.8515625" style="0" customWidth="1"/>
    <col min="8" max="18" width="2.57421875" style="0" customWidth="1"/>
    <col min="19" max="19" width="2.8515625" style="0" customWidth="1"/>
    <col min="20" max="27" width="2.57421875" style="0" customWidth="1"/>
    <col min="28" max="28" width="13.421875" style="0" customWidth="1"/>
    <col min="29" max="29" width="7.7109375" style="0" customWidth="1"/>
    <col min="30" max="30" width="9.7109375" style="0" customWidth="1"/>
    <col min="31" max="31" width="12.00390625" style="0" customWidth="1"/>
    <col min="32" max="32" width="11.8515625" style="0" customWidth="1"/>
    <col min="33" max="16384" width="4.00390625" style="0" customWidth="1"/>
  </cols>
  <sheetData>
    <row r="1" spans="1:9" ht="12.75">
      <c r="A1">
        <f ca="1">ROUND(RAND()*3-3,0)</f>
        <v>-2</v>
      </c>
      <c r="B1">
        <v>1</v>
      </c>
      <c r="H1">
        <f>B1^2</f>
        <v>1</v>
      </c>
      <c r="I1">
        <f>H1+A1</f>
        <v>-1</v>
      </c>
    </row>
    <row r="2" spans="1:10" ht="12.75">
      <c r="A2">
        <f aca="true" ca="1" t="shared" si="0" ref="A2:A20">ROUND(RAND()*3-3,0)</f>
        <v>-1</v>
      </c>
      <c r="B2">
        <v>2</v>
      </c>
      <c r="H2">
        <f aca="true" t="shared" si="1" ref="H2:H20">B2^2</f>
        <v>4</v>
      </c>
      <c r="I2">
        <f aca="true" t="shared" si="2" ref="I2:I20">H2+A2</f>
        <v>3</v>
      </c>
      <c r="J2">
        <f>I2-I1</f>
        <v>4</v>
      </c>
    </row>
    <row r="3" spans="1:11" ht="12.75">
      <c r="A3">
        <f ca="1" t="shared" si="0"/>
        <v>-3</v>
      </c>
      <c r="B3">
        <v>3</v>
      </c>
      <c r="H3">
        <f t="shared" si="1"/>
        <v>9</v>
      </c>
      <c r="I3">
        <f t="shared" si="2"/>
        <v>6</v>
      </c>
      <c r="J3">
        <f aca="true" t="shared" si="3" ref="J3:K20">I3-I2</f>
        <v>3</v>
      </c>
      <c r="K3">
        <f>J3-J2</f>
        <v>-1</v>
      </c>
    </row>
    <row r="4" spans="1:11" ht="12.75">
      <c r="A4">
        <f ca="1" t="shared" si="0"/>
        <v>-1</v>
      </c>
      <c r="B4">
        <v>4</v>
      </c>
      <c r="H4">
        <f t="shared" si="1"/>
        <v>16</v>
      </c>
      <c r="I4">
        <f t="shared" si="2"/>
        <v>15</v>
      </c>
      <c r="J4">
        <f t="shared" si="3"/>
        <v>9</v>
      </c>
      <c r="K4">
        <f t="shared" si="3"/>
        <v>6</v>
      </c>
    </row>
    <row r="5" spans="1:11" ht="12.75">
      <c r="A5">
        <f ca="1" t="shared" si="0"/>
        <v>-1</v>
      </c>
      <c r="B5">
        <v>5</v>
      </c>
      <c r="H5">
        <f t="shared" si="1"/>
        <v>25</v>
      </c>
      <c r="I5">
        <f t="shared" si="2"/>
        <v>24</v>
      </c>
      <c r="J5">
        <f t="shared" si="3"/>
        <v>9</v>
      </c>
      <c r="K5">
        <f t="shared" si="3"/>
        <v>0</v>
      </c>
    </row>
    <row r="6" spans="1:11" ht="12.75">
      <c r="A6">
        <f ca="1" t="shared" si="0"/>
        <v>-2</v>
      </c>
      <c r="B6">
        <v>6</v>
      </c>
      <c r="H6">
        <f t="shared" si="1"/>
        <v>36</v>
      </c>
      <c r="I6">
        <f t="shared" si="2"/>
        <v>34</v>
      </c>
      <c r="J6">
        <f t="shared" si="3"/>
        <v>10</v>
      </c>
      <c r="K6">
        <f t="shared" si="3"/>
        <v>1</v>
      </c>
    </row>
    <row r="7" spans="1:11" ht="12.75">
      <c r="A7">
        <f ca="1" t="shared" si="0"/>
        <v>-2</v>
      </c>
      <c r="B7">
        <v>7</v>
      </c>
      <c r="H7">
        <f t="shared" si="1"/>
        <v>49</v>
      </c>
      <c r="I7">
        <f t="shared" si="2"/>
        <v>47</v>
      </c>
      <c r="J7">
        <f t="shared" si="3"/>
        <v>13</v>
      </c>
      <c r="K7">
        <f t="shared" si="3"/>
        <v>3</v>
      </c>
    </row>
    <row r="8" spans="1:11" ht="12.75">
      <c r="A8">
        <f ca="1" t="shared" si="0"/>
        <v>-1</v>
      </c>
      <c r="B8">
        <v>8</v>
      </c>
      <c r="H8">
        <f t="shared" si="1"/>
        <v>64</v>
      </c>
      <c r="I8">
        <f t="shared" si="2"/>
        <v>63</v>
      </c>
      <c r="J8">
        <f t="shared" si="3"/>
        <v>16</v>
      </c>
      <c r="K8">
        <f t="shared" si="3"/>
        <v>3</v>
      </c>
    </row>
    <row r="9" spans="1:11" ht="12.75">
      <c r="A9">
        <f ca="1" t="shared" si="0"/>
        <v>0</v>
      </c>
      <c r="B9">
        <v>9</v>
      </c>
      <c r="H9">
        <f t="shared" si="1"/>
        <v>81</v>
      </c>
      <c r="I9">
        <f t="shared" si="2"/>
        <v>81</v>
      </c>
      <c r="J9">
        <f t="shared" si="3"/>
        <v>18</v>
      </c>
      <c r="K9">
        <f t="shared" si="3"/>
        <v>2</v>
      </c>
    </row>
    <row r="10" spans="1:11" ht="12.75">
      <c r="A10">
        <f ca="1" t="shared" si="0"/>
        <v>-3</v>
      </c>
      <c r="B10">
        <v>10</v>
      </c>
      <c r="H10">
        <f t="shared" si="1"/>
        <v>100</v>
      </c>
      <c r="I10">
        <f t="shared" si="2"/>
        <v>97</v>
      </c>
      <c r="J10">
        <f t="shared" si="3"/>
        <v>16</v>
      </c>
      <c r="K10">
        <f t="shared" si="3"/>
        <v>-2</v>
      </c>
    </row>
    <row r="11" spans="1:11" ht="12.75">
      <c r="A11">
        <f ca="1" t="shared" si="0"/>
        <v>-1</v>
      </c>
      <c r="B11">
        <v>11</v>
      </c>
      <c r="H11">
        <f t="shared" si="1"/>
        <v>121</v>
      </c>
      <c r="I11">
        <f t="shared" si="2"/>
        <v>120</v>
      </c>
      <c r="J11">
        <f t="shared" si="3"/>
        <v>23</v>
      </c>
      <c r="K11">
        <f t="shared" si="3"/>
        <v>7</v>
      </c>
    </row>
    <row r="12" spans="1:11" ht="12.75">
      <c r="A12">
        <f ca="1" t="shared" si="0"/>
        <v>-2</v>
      </c>
      <c r="B12">
        <v>12</v>
      </c>
      <c r="H12">
        <f t="shared" si="1"/>
        <v>144</v>
      </c>
      <c r="I12">
        <f t="shared" si="2"/>
        <v>142</v>
      </c>
      <c r="J12">
        <f t="shared" si="3"/>
        <v>22</v>
      </c>
      <c r="K12">
        <f t="shared" si="3"/>
        <v>-1</v>
      </c>
    </row>
    <row r="13" spans="1:11" ht="12.75">
      <c r="A13">
        <f ca="1" t="shared" si="0"/>
        <v>-1</v>
      </c>
      <c r="B13">
        <v>13</v>
      </c>
      <c r="H13">
        <f t="shared" si="1"/>
        <v>169</v>
      </c>
      <c r="I13">
        <f t="shared" si="2"/>
        <v>168</v>
      </c>
      <c r="J13">
        <f t="shared" si="3"/>
        <v>26</v>
      </c>
      <c r="K13">
        <f t="shared" si="3"/>
        <v>4</v>
      </c>
    </row>
    <row r="14" spans="1:11" ht="12.75">
      <c r="A14">
        <f ca="1" t="shared" si="0"/>
        <v>-2</v>
      </c>
      <c r="B14">
        <v>14</v>
      </c>
      <c r="H14">
        <f t="shared" si="1"/>
        <v>196</v>
      </c>
      <c r="I14">
        <f t="shared" si="2"/>
        <v>194</v>
      </c>
      <c r="J14">
        <f t="shared" si="3"/>
        <v>26</v>
      </c>
      <c r="K14">
        <f t="shared" si="3"/>
        <v>0</v>
      </c>
    </row>
    <row r="15" spans="1:11" ht="12.75">
      <c r="A15">
        <f ca="1" t="shared" si="0"/>
        <v>-2</v>
      </c>
      <c r="B15">
        <v>15</v>
      </c>
      <c r="H15">
        <f t="shared" si="1"/>
        <v>225</v>
      </c>
      <c r="I15">
        <f t="shared" si="2"/>
        <v>223</v>
      </c>
      <c r="J15">
        <f t="shared" si="3"/>
        <v>29</v>
      </c>
      <c r="K15">
        <f t="shared" si="3"/>
        <v>3</v>
      </c>
    </row>
    <row r="16" spans="1:11" ht="12.75">
      <c r="A16">
        <f ca="1" t="shared" si="0"/>
        <v>-1</v>
      </c>
      <c r="B16">
        <v>16</v>
      </c>
      <c r="H16">
        <f t="shared" si="1"/>
        <v>256</v>
      </c>
      <c r="I16">
        <f t="shared" si="2"/>
        <v>255</v>
      </c>
      <c r="J16">
        <f t="shared" si="3"/>
        <v>32</v>
      </c>
      <c r="K16">
        <f t="shared" si="3"/>
        <v>3</v>
      </c>
    </row>
    <row r="17" spans="1:11" ht="12.75">
      <c r="A17">
        <f ca="1" t="shared" si="0"/>
        <v>-2</v>
      </c>
      <c r="B17">
        <v>17</v>
      </c>
      <c r="H17">
        <f t="shared" si="1"/>
        <v>289</v>
      </c>
      <c r="I17">
        <f t="shared" si="2"/>
        <v>287</v>
      </c>
      <c r="J17">
        <f t="shared" si="3"/>
        <v>32</v>
      </c>
      <c r="K17">
        <f t="shared" si="3"/>
        <v>0</v>
      </c>
    </row>
    <row r="18" spans="1:11" ht="12.75">
      <c r="A18">
        <f ca="1" t="shared" si="0"/>
        <v>-1</v>
      </c>
      <c r="B18">
        <v>18</v>
      </c>
      <c r="H18">
        <f t="shared" si="1"/>
        <v>324</v>
      </c>
      <c r="I18">
        <f t="shared" si="2"/>
        <v>323</v>
      </c>
      <c r="J18">
        <f t="shared" si="3"/>
        <v>36</v>
      </c>
      <c r="K18">
        <f t="shared" si="3"/>
        <v>4</v>
      </c>
    </row>
    <row r="19" spans="1:11" ht="12.75">
      <c r="A19">
        <f ca="1" t="shared" si="0"/>
        <v>-3</v>
      </c>
      <c r="B19">
        <v>19</v>
      </c>
      <c r="H19">
        <f t="shared" si="1"/>
        <v>361</v>
      </c>
      <c r="I19">
        <f t="shared" si="2"/>
        <v>358</v>
      </c>
      <c r="J19">
        <f t="shared" si="3"/>
        <v>35</v>
      </c>
      <c r="K19">
        <f t="shared" si="3"/>
        <v>-1</v>
      </c>
    </row>
    <row r="20" spans="1:11" ht="12.75">
      <c r="A20">
        <f ca="1" t="shared" si="0"/>
        <v>-1</v>
      </c>
      <c r="B20">
        <v>20</v>
      </c>
      <c r="H20">
        <f t="shared" si="1"/>
        <v>400</v>
      </c>
      <c r="I20">
        <f t="shared" si="2"/>
        <v>399</v>
      </c>
      <c r="J20">
        <f t="shared" si="3"/>
        <v>41</v>
      </c>
      <c r="K20">
        <f t="shared" si="3"/>
        <v>6</v>
      </c>
    </row>
    <row r="22" ht="13.5" thickBot="1"/>
    <row r="23" spans="2:27" ht="12.75">
      <c r="B23" s="10" t="s">
        <v>0</v>
      </c>
      <c r="C23" s="13"/>
      <c r="D23" s="13"/>
      <c r="E23" s="13"/>
      <c r="F23" s="13"/>
      <c r="G23" s="13"/>
      <c r="H23" s="2">
        <v>1</v>
      </c>
      <c r="I23" s="3">
        <v>4</v>
      </c>
      <c r="J23" s="3">
        <v>9</v>
      </c>
      <c r="K23" s="3">
        <v>16</v>
      </c>
      <c r="L23" s="3">
        <v>25</v>
      </c>
      <c r="M23" s="3">
        <v>36</v>
      </c>
      <c r="N23" s="3">
        <v>49</v>
      </c>
      <c r="O23" s="3">
        <v>64</v>
      </c>
      <c r="P23" s="3">
        <v>81</v>
      </c>
      <c r="Q23" s="3">
        <v>100</v>
      </c>
      <c r="R23" s="3">
        <v>121</v>
      </c>
      <c r="S23" s="3">
        <v>144</v>
      </c>
      <c r="T23" s="3">
        <v>169</v>
      </c>
      <c r="U23" s="3">
        <v>196</v>
      </c>
      <c r="V23" s="3">
        <v>225</v>
      </c>
      <c r="W23" s="3">
        <v>256</v>
      </c>
      <c r="X23" s="3">
        <v>289</v>
      </c>
      <c r="Y23" s="3">
        <v>324</v>
      </c>
      <c r="Z23" s="3">
        <v>361</v>
      </c>
      <c r="AA23" s="4">
        <v>400</v>
      </c>
    </row>
    <row r="24" spans="2:27" ht="12.75">
      <c r="B24" s="11" t="s">
        <v>1</v>
      </c>
      <c r="C24" s="14"/>
      <c r="D24" s="14"/>
      <c r="E24" s="14"/>
      <c r="F24" s="14"/>
      <c r="G24" s="14"/>
      <c r="H24" s="5"/>
      <c r="I24" s="1">
        <f>I23-H23</f>
        <v>3</v>
      </c>
      <c r="J24" s="1">
        <f aca="true" t="shared" si="4" ref="J24:AA25">J23-I23</f>
        <v>5</v>
      </c>
      <c r="K24" s="1">
        <f t="shared" si="4"/>
        <v>7</v>
      </c>
      <c r="L24" s="1">
        <f t="shared" si="4"/>
        <v>9</v>
      </c>
      <c r="M24" s="1">
        <f t="shared" si="4"/>
        <v>11</v>
      </c>
      <c r="N24" s="1">
        <f t="shared" si="4"/>
        <v>13</v>
      </c>
      <c r="O24" s="1">
        <f t="shared" si="4"/>
        <v>15</v>
      </c>
      <c r="P24" s="1">
        <f t="shared" si="4"/>
        <v>17</v>
      </c>
      <c r="Q24" s="1">
        <f t="shared" si="4"/>
        <v>19</v>
      </c>
      <c r="R24" s="1">
        <f t="shared" si="4"/>
        <v>21</v>
      </c>
      <c r="S24" s="1">
        <f t="shared" si="4"/>
        <v>23</v>
      </c>
      <c r="T24" s="1">
        <f t="shared" si="4"/>
        <v>25</v>
      </c>
      <c r="U24" s="1">
        <f t="shared" si="4"/>
        <v>27</v>
      </c>
      <c r="V24" s="1">
        <f t="shared" si="4"/>
        <v>29</v>
      </c>
      <c r="W24" s="1">
        <f t="shared" si="4"/>
        <v>31</v>
      </c>
      <c r="X24" s="1">
        <f t="shared" si="4"/>
        <v>33</v>
      </c>
      <c r="Y24" s="1">
        <f t="shared" si="4"/>
        <v>35</v>
      </c>
      <c r="Z24" s="1">
        <f t="shared" si="4"/>
        <v>37</v>
      </c>
      <c r="AA24" s="6">
        <f t="shared" si="4"/>
        <v>39</v>
      </c>
    </row>
    <row r="25" spans="2:27" ht="13.5" thickBot="1">
      <c r="B25" s="12" t="s">
        <v>2</v>
      </c>
      <c r="C25" s="15"/>
      <c r="D25" s="15"/>
      <c r="E25" s="15"/>
      <c r="F25" s="15"/>
      <c r="G25" s="15"/>
      <c r="H25" s="7"/>
      <c r="I25" s="8"/>
      <c r="J25" s="8">
        <f>J24-I24</f>
        <v>2</v>
      </c>
      <c r="K25" s="8">
        <f t="shared" si="4"/>
        <v>2</v>
      </c>
      <c r="L25" s="8">
        <f t="shared" si="4"/>
        <v>2</v>
      </c>
      <c r="M25" s="8">
        <f t="shared" si="4"/>
        <v>2</v>
      </c>
      <c r="N25" s="8">
        <f t="shared" si="4"/>
        <v>2</v>
      </c>
      <c r="O25" s="8">
        <f t="shared" si="4"/>
        <v>2</v>
      </c>
      <c r="P25" s="8">
        <f t="shared" si="4"/>
        <v>2</v>
      </c>
      <c r="Q25" s="8">
        <f t="shared" si="4"/>
        <v>2</v>
      </c>
      <c r="R25" s="8">
        <f t="shared" si="4"/>
        <v>2</v>
      </c>
      <c r="S25" s="8">
        <f t="shared" si="4"/>
        <v>2</v>
      </c>
      <c r="T25" s="8">
        <f t="shared" si="4"/>
        <v>2</v>
      </c>
      <c r="U25" s="8">
        <f t="shared" si="4"/>
        <v>2</v>
      </c>
      <c r="V25" s="8">
        <f t="shared" si="4"/>
        <v>2</v>
      </c>
      <c r="W25" s="8">
        <f t="shared" si="4"/>
        <v>2</v>
      </c>
      <c r="X25" s="8">
        <f t="shared" si="4"/>
        <v>2</v>
      </c>
      <c r="Y25" s="8">
        <f t="shared" si="4"/>
        <v>2</v>
      </c>
      <c r="Z25" s="8">
        <f t="shared" si="4"/>
        <v>2</v>
      </c>
      <c r="AA25" s="9">
        <f t="shared" si="4"/>
        <v>2</v>
      </c>
    </row>
    <row r="27" spans="12:27" ht="12.75">
      <c r="L27">
        <f>L23-H23</f>
        <v>24</v>
      </c>
      <c r="M27">
        <f aca="true" t="shared" si="5" ref="M27:AA27">M23-I23</f>
        <v>32</v>
      </c>
      <c r="N27">
        <f t="shared" si="5"/>
        <v>40</v>
      </c>
      <c r="O27">
        <f t="shared" si="5"/>
        <v>48</v>
      </c>
      <c r="P27">
        <f t="shared" si="5"/>
        <v>56</v>
      </c>
      <c r="Q27">
        <f t="shared" si="5"/>
        <v>64</v>
      </c>
      <c r="R27">
        <f t="shared" si="5"/>
        <v>72</v>
      </c>
      <c r="S27">
        <f t="shared" si="5"/>
        <v>80</v>
      </c>
      <c r="T27">
        <f t="shared" si="5"/>
        <v>88</v>
      </c>
      <c r="U27">
        <f t="shared" si="5"/>
        <v>96</v>
      </c>
      <c r="V27">
        <f t="shared" si="5"/>
        <v>104</v>
      </c>
      <c r="W27">
        <f t="shared" si="5"/>
        <v>112</v>
      </c>
      <c r="X27">
        <f t="shared" si="5"/>
        <v>120</v>
      </c>
      <c r="Y27">
        <f t="shared" si="5"/>
        <v>128</v>
      </c>
      <c r="Z27">
        <f t="shared" si="5"/>
        <v>136</v>
      </c>
      <c r="AA27">
        <f t="shared" si="5"/>
        <v>144</v>
      </c>
    </row>
    <row r="28" ht="13.5" thickBot="1"/>
    <row r="29" spans="2:32" ht="42" customHeight="1" thickBot="1">
      <c r="B29" s="26" t="s">
        <v>8</v>
      </c>
      <c r="C29" s="24"/>
      <c r="D29" s="24"/>
      <c r="E29" s="24"/>
      <c r="F29" s="24"/>
      <c r="G29" s="24"/>
      <c r="H29" s="37">
        <v>3</v>
      </c>
      <c r="I29" s="38">
        <v>5</v>
      </c>
      <c r="J29" s="38">
        <v>5</v>
      </c>
      <c r="K29" s="38">
        <v>7</v>
      </c>
      <c r="L29" s="38">
        <v>8</v>
      </c>
      <c r="M29" s="38">
        <v>9</v>
      </c>
      <c r="N29" s="38">
        <v>5</v>
      </c>
      <c r="O29" s="38">
        <v>2</v>
      </c>
      <c r="P29" s="38">
        <v>4</v>
      </c>
      <c r="Q29" s="38">
        <v>5</v>
      </c>
      <c r="R29" s="38">
        <v>9</v>
      </c>
      <c r="S29" s="38">
        <v>8</v>
      </c>
      <c r="T29" s="38">
        <v>8</v>
      </c>
      <c r="U29" s="38">
        <v>6</v>
      </c>
      <c r="V29" s="38">
        <v>5</v>
      </c>
      <c r="W29" s="38">
        <v>6</v>
      </c>
      <c r="X29" s="38">
        <v>2</v>
      </c>
      <c r="Y29" s="38">
        <v>2</v>
      </c>
      <c r="Z29" s="38">
        <v>3</v>
      </c>
      <c r="AA29" s="39">
        <v>2</v>
      </c>
      <c r="AB29" s="23" t="s">
        <v>9</v>
      </c>
      <c r="AC29" s="23"/>
      <c r="AD29" s="23" t="s">
        <v>20</v>
      </c>
      <c r="AE29" s="23" t="s">
        <v>18</v>
      </c>
      <c r="AF29" s="23" t="s">
        <v>19</v>
      </c>
    </row>
    <row r="30" spans="2:32" ht="12.75">
      <c r="B30" s="28" t="s">
        <v>3</v>
      </c>
      <c r="C30" s="25"/>
      <c r="D30" s="25"/>
      <c r="E30" s="25"/>
      <c r="F30" s="25"/>
      <c r="G30" s="27">
        <f aca="true" t="shared" si="6" ref="G30:Z34">H29</f>
        <v>3</v>
      </c>
      <c r="H30" s="27">
        <f t="shared" si="6"/>
        <v>5</v>
      </c>
      <c r="I30" s="27">
        <f t="shared" si="6"/>
        <v>5</v>
      </c>
      <c r="J30" s="27">
        <f t="shared" si="6"/>
        <v>7</v>
      </c>
      <c r="K30" s="27">
        <f t="shared" si="6"/>
        <v>8</v>
      </c>
      <c r="L30" s="27">
        <f t="shared" si="6"/>
        <v>9</v>
      </c>
      <c r="M30" s="27">
        <f t="shared" si="6"/>
        <v>5</v>
      </c>
      <c r="N30" s="27">
        <f t="shared" si="6"/>
        <v>2</v>
      </c>
      <c r="O30" s="27">
        <f t="shared" si="6"/>
        <v>4</v>
      </c>
      <c r="P30" s="27">
        <f t="shared" si="6"/>
        <v>5</v>
      </c>
      <c r="Q30" s="27">
        <f t="shared" si="6"/>
        <v>9</v>
      </c>
      <c r="R30" s="27">
        <f t="shared" si="6"/>
        <v>8</v>
      </c>
      <c r="S30" s="27">
        <f t="shared" si="6"/>
        <v>8</v>
      </c>
      <c r="T30" s="27">
        <f t="shared" si="6"/>
        <v>6</v>
      </c>
      <c r="U30" s="27">
        <f t="shared" si="6"/>
        <v>5</v>
      </c>
      <c r="V30" s="27">
        <f t="shared" si="6"/>
        <v>6</v>
      </c>
      <c r="W30" s="27">
        <f t="shared" si="6"/>
        <v>2</v>
      </c>
      <c r="X30" s="27">
        <f t="shared" si="6"/>
        <v>2</v>
      </c>
      <c r="Y30" s="27">
        <f t="shared" si="6"/>
        <v>3</v>
      </c>
      <c r="Z30" s="27">
        <f t="shared" si="6"/>
        <v>2</v>
      </c>
      <c r="AA30" s="18"/>
      <c r="AB30" s="19">
        <f>CORREL(H29:Z29,H30:Z30)</f>
        <v>0.6005484319190861</v>
      </c>
      <c r="AC30" s="80"/>
      <c r="AD30" s="84">
        <f>AB30^2</f>
        <v>0.36065841908047325</v>
      </c>
      <c r="AE30" s="84">
        <f>AD30/(AD30+AD33)</f>
        <v>0.5641405070263648</v>
      </c>
      <c r="AF30" s="84">
        <f>AD30/(AD$30+AD$31+AD$32+AD$33+AD$34)</f>
        <v>0.44033993629528073</v>
      </c>
    </row>
    <row r="31" spans="2:32" ht="12.75">
      <c r="B31" s="40" t="s">
        <v>4</v>
      </c>
      <c r="C31" s="17"/>
      <c r="D31" s="17"/>
      <c r="E31" s="17"/>
      <c r="F31" s="41">
        <v>3</v>
      </c>
      <c r="G31" s="41">
        <v>3</v>
      </c>
      <c r="H31" s="42">
        <f>I30</f>
        <v>5</v>
      </c>
      <c r="I31" s="43">
        <f t="shared" si="6"/>
        <v>7</v>
      </c>
      <c r="J31" s="43">
        <f t="shared" si="6"/>
        <v>8</v>
      </c>
      <c r="K31" s="43">
        <f t="shared" si="6"/>
        <v>9</v>
      </c>
      <c r="L31" s="43">
        <f t="shared" si="6"/>
        <v>5</v>
      </c>
      <c r="M31" s="43">
        <f t="shared" si="6"/>
        <v>2</v>
      </c>
      <c r="N31" s="43">
        <f t="shared" si="6"/>
        <v>4</v>
      </c>
      <c r="O31" s="43">
        <f t="shared" si="6"/>
        <v>5</v>
      </c>
      <c r="P31" s="43">
        <f t="shared" si="6"/>
        <v>9</v>
      </c>
      <c r="Q31" s="43">
        <f t="shared" si="6"/>
        <v>8</v>
      </c>
      <c r="R31" s="43">
        <f t="shared" si="6"/>
        <v>8</v>
      </c>
      <c r="S31" s="43">
        <f t="shared" si="6"/>
        <v>6</v>
      </c>
      <c r="T31" s="43">
        <f t="shared" si="6"/>
        <v>5</v>
      </c>
      <c r="U31" s="43">
        <f t="shared" si="6"/>
        <v>6</v>
      </c>
      <c r="V31" s="43">
        <f t="shared" si="6"/>
        <v>2</v>
      </c>
      <c r="W31" s="43">
        <f t="shared" si="6"/>
        <v>2</v>
      </c>
      <c r="X31" s="43">
        <f t="shared" si="6"/>
        <v>3</v>
      </c>
      <c r="Y31" s="43">
        <f t="shared" si="6"/>
        <v>2</v>
      </c>
      <c r="Z31" s="1"/>
      <c r="AA31" s="6"/>
      <c r="AB31" s="20">
        <f>CORREL(H29:Y29,H31:Y31)</f>
        <v>0.1733250704358144</v>
      </c>
      <c r="AC31" s="81"/>
      <c r="AD31" s="85">
        <f>AB31^2</f>
        <v>0.030041580041580026</v>
      </c>
      <c r="AE31" s="85"/>
      <c r="AF31" s="85">
        <f>AD31/(AD$30+AD$31+AD$32+AD$33+AD$34)</f>
        <v>0.03667877066462509</v>
      </c>
    </row>
    <row r="32" spans="2:32" ht="12.75">
      <c r="B32" s="29" t="s">
        <v>5</v>
      </c>
      <c r="C32" s="17"/>
      <c r="D32" s="17"/>
      <c r="E32" s="30">
        <v>3</v>
      </c>
      <c r="F32" s="30">
        <v>3</v>
      </c>
      <c r="G32" s="30">
        <v>6</v>
      </c>
      <c r="H32" s="31">
        <f>I31</f>
        <v>7</v>
      </c>
      <c r="I32" s="32">
        <f t="shared" si="6"/>
        <v>8</v>
      </c>
      <c r="J32" s="32">
        <f t="shared" si="6"/>
        <v>9</v>
      </c>
      <c r="K32" s="32">
        <f t="shared" si="6"/>
        <v>5</v>
      </c>
      <c r="L32" s="32">
        <f t="shared" si="6"/>
        <v>2</v>
      </c>
      <c r="M32" s="32">
        <f t="shared" si="6"/>
        <v>4</v>
      </c>
      <c r="N32" s="32">
        <f t="shared" si="6"/>
        <v>5</v>
      </c>
      <c r="O32" s="32">
        <f t="shared" si="6"/>
        <v>9</v>
      </c>
      <c r="P32" s="32">
        <f t="shared" si="6"/>
        <v>8</v>
      </c>
      <c r="Q32" s="32">
        <f t="shared" si="6"/>
        <v>8</v>
      </c>
      <c r="R32" s="32">
        <f t="shared" si="6"/>
        <v>6</v>
      </c>
      <c r="S32" s="32">
        <f t="shared" si="6"/>
        <v>5</v>
      </c>
      <c r="T32" s="32">
        <f t="shared" si="6"/>
        <v>6</v>
      </c>
      <c r="U32" s="32">
        <f t="shared" si="6"/>
        <v>2</v>
      </c>
      <c r="V32" s="32">
        <f t="shared" si="6"/>
        <v>2</v>
      </c>
      <c r="W32" s="32">
        <f t="shared" si="6"/>
        <v>3</v>
      </c>
      <c r="X32" s="32">
        <f t="shared" si="6"/>
        <v>2</v>
      </c>
      <c r="Y32" s="1"/>
      <c r="Z32" s="1"/>
      <c r="AA32" s="6"/>
      <c r="AB32" s="21">
        <f>CORREL(H29:X29,H32:X32)</f>
        <v>-0.27763460510612653</v>
      </c>
      <c r="AC32" s="82"/>
      <c r="AD32" s="85">
        <f>AB32^2</f>
        <v>0.07708097395243482</v>
      </c>
      <c r="AE32" s="85"/>
      <c r="AF32" s="85">
        <f>AD32/(AD$30+AD$31+AD$32+AD$33+AD$34)</f>
        <v>0.09411074125575852</v>
      </c>
    </row>
    <row r="33" spans="2:32" ht="12.75">
      <c r="B33" s="33" t="s">
        <v>6</v>
      </c>
      <c r="C33" s="17"/>
      <c r="D33" s="34">
        <v>3</v>
      </c>
      <c r="E33" s="34">
        <v>3</v>
      </c>
      <c r="F33" s="34">
        <v>6</v>
      </c>
      <c r="G33" s="34">
        <v>6</v>
      </c>
      <c r="H33" s="35">
        <f>I32</f>
        <v>8</v>
      </c>
      <c r="I33" s="36">
        <f t="shared" si="6"/>
        <v>9</v>
      </c>
      <c r="J33" s="36">
        <f t="shared" si="6"/>
        <v>5</v>
      </c>
      <c r="K33" s="36">
        <f t="shared" si="6"/>
        <v>2</v>
      </c>
      <c r="L33" s="36">
        <f t="shared" si="6"/>
        <v>4</v>
      </c>
      <c r="M33" s="36">
        <f t="shared" si="6"/>
        <v>5</v>
      </c>
      <c r="N33" s="36">
        <f t="shared" si="6"/>
        <v>9</v>
      </c>
      <c r="O33" s="36">
        <f t="shared" si="6"/>
        <v>8</v>
      </c>
      <c r="P33" s="36">
        <f t="shared" si="6"/>
        <v>8</v>
      </c>
      <c r="Q33" s="36">
        <f t="shared" si="6"/>
        <v>6</v>
      </c>
      <c r="R33" s="36">
        <f t="shared" si="6"/>
        <v>5</v>
      </c>
      <c r="S33" s="36">
        <f t="shared" si="6"/>
        <v>6</v>
      </c>
      <c r="T33" s="36">
        <f t="shared" si="6"/>
        <v>2</v>
      </c>
      <c r="U33" s="36">
        <f t="shared" si="6"/>
        <v>2</v>
      </c>
      <c r="V33" s="36">
        <f t="shared" si="6"/>
        <v>3</v>
      </c>
      <c r="W33" s="36">
        <f t="shared" si="6"/>
        <v>2</v>
      </c>
      <c r="X33" s="1"/>
      <c r="Y33" s="1"/>
      <c r="Z33" s="1"/>
      <c r="AA33" s="6"/>
      <c r="AB33" s="21">
        <f>CORREL(H29:W29,H33:W33)</f>
        <v>-0.5278708130495877</v>
      </c>
      <c r="AC33" s="82"/>
      <c r="AD33" s="85">
        <f>AB33^2</f>
        <v>0.2786475952696328</v>
      </c>
      <c r="AE33" s="85">
        <f>AD33/(AD30+AD33)</f>
        <v>0.43585949297363524</v>
      </c>
      <c r="AF33" s="85">
        <f>AD33/(AD$30+AD$31+AD$32+AD$33+AD$34)</f>
        <v>0.340210176328881</v>
      </c>
    </row>
    <row r="34" spans="2:32" ht="13.5" thickBot="1">
      <c r="B34" s="68" t="s">
        <v>7</v>
      </c>
      <c r="C34" s="69">
        <v>3</v>
      </c>
      <c r="D34" s="69">
        <v>3</v>
      </c>
      <c r="E34" s="69">
        <v>6</v>
      </c>
      <c r="F34" s="69">
        <v>6</v>
      </c>
      <c r="G34" s="69">
        <v>5</v>
      </c>
      <c r="H34" s="70">
        <f>I33</f>
        <v>9</v>
      </c>
      <c r="I34" s="71">
        <f t="shared" si="6"/>
        <v>5</v>
      </c>
      <c r="J34" s="71">
        <f t="shared" si="6"/>
        <v>2</v>
      </c>
      <c r="K34" s="71">
        <f t="shared" si="6"/>
        <v>4</v>
      </c>
      <c r="L34" s="71">
        <f t="shared" si="6"/>
        <v>5</v>
      </c>
      <c r="M34" s="71">
        <f t="shared" si="6"/>
        <v>9</v>
      </c>
      <c r="N34" s="71">
        <f t="shared" si="6"/>
        <v>8</v>
      </c>
      <c r="O34" s="71">
        <f t="shared" si="6"/>
        <v>8</v>
      </c>
      <c r="P34" s="71">
        <f t="shared" si="6"/>
        <v>6</v>
      </c>
      <c r="Q34" s="71">
        <f t="shared" si="6"/>
        <v>5</v>
      </c>
      <c r="R34" s="71">
        <f t="shared" si="6"/>
        <v>6</v>
      </c>
      <c r="S34" s="71">
        <f t="shared" si="6"/>
        <v>2</v>
      </c>
      <c r="T34" s="71">
        <f t="shared" si="6"/>
        <v>2</v>
      </c>
      <c r="U34" s="71">
        <f t="shared" si="6"/>
        <v>3</v>
      </c>
      <c r="V34" s="71">
        <f t="shared" si="6"/>
        <v>2</v>
      </c>
      <c r="W34" s="8"/>
      <c r="X34" s="8"/>
      <c r="Y34" s="8"/>
      <c r="Z34" s="8"/>
      <c r="AA34" s="9"/>
      <c r="AB34" s="22">
        <f>CORREL(H29:V29,H34:V34)</f>
        <v>-0.2694751874849242</v>
      </c>
      <c r="AC34" s="83"/>
      <c r="AD34" s="86">
        <f>AB34^2</f>
        <v>0.07261687667003505</v>
      </c>
      <c r="AE34" s="87"/>
      <c r="AF34" s="86">
        <f>AD34/(AD$30+AD$31+AD$32+AD$33+AD$34)</f>
        <v>0.08866037545545472</v>
      </c>
    </row>
    <row r="35" spans="1:32" ht="13.5" thickBot="1">
      <c r="A35" s="88"/>
      <c r="B35" s="89"/>
      <c r="C35" s="89"/>
      <c r="D35" s="89"/>
      <c r="E35" s="89"/>
      <c r="F35" s="89"/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88"/>
      <c r="AB35" s="16"/>
      <c r="AC35" s="77" t="s">
        <v>17</v>
      </c>
      <c r="AD35" s="75">
        <f>SUM(AD30:AD34)</f>
        <v>0.8190454450141559</v>
      </c>
      <c r="AE35" s="75">
        <f>SUM(AE30:AE33)</f>
        <v>1</v>
      </c>
      <c r="AF35" s="76">
        <f>SUM(AF30:AF34)</f>
        <v>1</v>
      </c>
    </row>
    <row r="36" spans="1:29" ht="12.75">
      <c r="A36" s="93"/>
      <c r="B36" s="93"/>
      <c r="C36" s="93"/>
      <c r="D36" s="93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AB36" s="16"/>
      <c r="AC36" s="16"/>
    </row>
    <row r="37" spans="5:30" ht="12.75"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73"/>
      <c r="AD37" s="73"/>
    </row>
    <row r="38" spans="5:30" ht="12.75"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6"/>
      <c r="AC38" s="73"/>
      <c r="AD38" s="73"/>
    </row>
    <row r="39" spans="2:30" ht="12.75">
      <c r="B39" t="s">
        <v>16</v>
      </c>
      <c r="C39">
        <f>AVERAGE(H29:AA29)</f>
        <v>5.2</v>
      </c>
      <c r="E39" s="92"/>
      <c r="F39" s="92"/>
      <c r="G39" s="9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8:27" ht="13.5" thickBot="1"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32" ht="42.75" customHeight="1" thickBot="1">
      <c r="A41" t="s">
        <v>28</v>
      </c>
      <c r="B41" s="113" t="s">
        <v>8</v>
      </c>
      <c r="C41" s="115"/>
      <c r="D41" s="116"/>
      <c r="E41" s="116"/>
      <c r="F41" s="116"/>
      <c r="G41" s="116"/>
      <c r="H41" s="38">
        <v>3</v>
      </c>
      <c r="I41" s="38">
        <v>5</v>
      </c>
      <c r="J41" s="38">
        <v>5</v>
      </c>
      <c r="K41" s="38">
        <v>7</v>
      </c>
      <c r="L41" s="38">
        <v>8</v>
      </c>
      <c r="M41" s="38">
        <v>9</v>
      </c>
      <c r="N41" s="38">
        <v>5</v>
      </c>
      <c r="O41" s="38">
        <v>2</v>
      </c>
      <c r="P41" s="38">
        <v>4</v>
      </c>
      <c r="Q41" s="38">
        <v>5</v>
      </c>
      <c r="R41" s="38">
        <v>9</v>
      </c>
      <c r="S41" s="38">
        <v>8</v>
      </c>
      <c r="T41" s="38">
        <v>8</v>
      </c>
      <c r="U41" s="38">
        <v>6</v>
      </c>
      <c r="V41" s="38">
        <v>5</v>
      </c>
      <c r="W41" s="38">
        <v>6</v>
      </c>
      <c r="X41" s="38">
        <v>2</v>
      </c>
      <c r="Y41" s="38">
        <v>2</v>
      </c>
      <c r="Z41" s="38">
        <v>3</v>
      </c>
      <c r="AA41" s="39">
        <v>2</v>
      </c>
      <c r="AB41" s="114" t="s">
        <v>9</v>
      </c>
      <c r="AC41" s="97"/>
      <c r="AD41" s="97" t="s">
        <v>20</v>
      </c>
      <c r="AE41" s="97"/>
      <c r="AF41" s="97"/>
    </row>
    <row r="42" spans="2:32" ht="32.25" customHeight="1" thickBot="1">
      <c r="B42" s="117" t="s">
        <v>42</v>
      </c>
      <c r="C42" s="118"/>
      <c r="D42" s="118"/>
      <c r="E42" s="118"/>
      <c r="F42" s="118"/>
      <c r="G42" s="118"/>
      <c r="H42" s="133">
        <f>H38</f>
        <v>0</v>
      </c>
      <c r="I42" s="133">
        <f aca="true" t="shared" si="7" ref="I42:AA42">I38</f>
        <v>0</v>
      </c>
      <c r="J42" s="133">
        <f t="shared" si="7"/>
        <v>0</v>
      </c>
      <c r="K42" s="133">
        <f t="shared" si="7"/>
        <v>0</v>
      </c>
      <c r="L42" s="133">
        <f t="shared" si="7"/>
        <v>0</v>
      </c>
      <c r="M42" s="133">
        <f t="shared" si="7"/>
        <v>0</v>
      </c>
      <c r="N42" s="133">
        <f t="shared" si="7"/>
        <v>0</v>
      </c>
      <c r="O42" s="133">
        <f t="shared" si="7"/>
        <v>0</v>
      </c>
      <c r="P42" s="133">
        <f t="shared" si="7"/>
        <v>0</v>
      </c>
      <c r="Q42" s="133">
        <f t="shared" si="7"/>
        <v>0</v>
      </c>
      <c r="R42" s="133">
        <f t="shared" si="7"/>
        <v>0</v>
      </c>
      <c r="S42" s="133">
        <f t="shared" si="7"/>
        <v>0</v>
      </c>
      <c r="T42" s="133">
        <f t="shared" si="7"/>
        <v>0</v>
      </c>
      <c r="U42" s="133">
        <f t="shared" si="7"/>
        <v>0</v>
      </c>
      <c r="V42" s="133">
        <f t="shared" si="7"/>
        <v>0</v>
      </c>
      <c r="W42" s="133">
        <f t="shared" si="7"/>
        <v>0</v>
      </c>
      <c r="X42" s="133">
        <f t="shared" si="7"/>
        <v>0</v>
      </c>
      <c r="Y42" s="133">
        <f t="shared" si="7"/>
        <v>0</v>
      </c>
      <c r="Z42" s="133">
        <f t="shared" si="7"/>
        <v>0</v>
      </c>
      <c r="AA42" s="133">
        <f t="shared" si="7"/>
        <v>0</v>
      </c>
      <c r="AB42" s="132"/>
      <c r="AC42" s="114"/>
      <c r="AD42" s="97"/>
      <c r="AE42" s="97"/>
      <c r="AF42" s="97"/>
    </row>
    <row r="43" spans="2:32" ht="13.5" thickBot="1">
      <c r="B43" s="95" t="s">
        <v>41</v>
      </c>
      <c r="D43" s="73"/>
      <c r="E43" s="92"/>
      <c r="F43" s="73"/>
      <c r="G43" s="73"/>
      <c r="H43">
        <f aca="true" t="shared" si="8" ref="H43:Z43">H42-H41</f>
        <v>-3</v>
      </c>
      <c r="I43">
        <f t="shared" si="8"/>
        <v>-5</v>
      </c>
      <c r="J43">
        <f t="shared" si="8"/>
        <v>-5</v>
      </c>
      <c r="K43">
        <f t="shared" si="8"/>
        <v>-7</v>
      </c>
      <c r="L43">
        <f t="shared" si="8"/>
        <v>-8</v>
      </c>
      <c r="M43">
        <f t="shared" si="8"/>
        <v>-9</v>
      </c>
      <c r="N43">
        <f t="shared" si="8"/>
        <v>-5</v>
      </c>
      <c r="O43">
        <f t="shared" si="8"/>
        <v>-2</v>
      </c>
      <c r="P43">
        <f t="shared" si="8"/>
        <v>-4</v>
      </c>
      <c r="Q43">
        <f t="shared" si="8"/>
        <v>-5</v>
      </c>
      <c r="R43">
        <f t="shared" si="8"/>
        <v>-9</v>
      </c>
      <c r="S43">
        <f t="shared" si="8"/>
        <v>-8</v>
      </c>
      <c r="T43">
        <f t="shared" si="8"/>
        <v>-8</v>
      </c>
      <c r="U43">
        <f t="shared" si="8"/>
        <v>-6</v>
      </c>
      <c r="V43">
        <f t="shared" si="8"/>
        <v>-5</v>
      </c>
      <c r="W43">
        <f t="shared" si="8"/>
        <v>-6</v>
      </c>
      <c r="X43">
        <f t="shared" si="8"/>
        <v>-2</v>
      </c>
      <c r="Y43">
        <f t="shared" si="8"/>
        <v>-2</v>
      </c>
      <c r="Z43">
        <f t="shared" si="8"/>
        <v>-3</v>
      </c>
      <c r="AA43">
        <f>AA42-AA41</f>
        <v>-2</v>
      </c>
      <c r="AB43" s="79" t="e">
        <f>CORREL(H$42:AA$42,H43:AA43)</f>
        <v>#DIV/0!</v>
      </c>
      <c r="AC43" s="108"/>
      <c r="AD43" s="84" t="e">
        <f>AB43^2</f>
        <v>#DIV/0!</v>
      </c>
      <c r="AE43" s="105"/>
      <c r="AF43" s="98"/>
    </row>
    <row r="44" spans="2:32" ht="13.5" thickBot="1">
      <c r="B44" s="95" t="s">
        <v>21</v>
      </c>
      <c r="G44">
        <f aca="true" t="shared" si="9" ref="D44:Y58">H43</f>
        <v>-3</v>
      </c>
      <c r="H44">
        <f t="shared" si="9"/>
        <v>-5</v>
      </c>
      <c r="I44">
        <f t="shared" si="9"/>
        <v>-5</v>
      </c>
      <c r="J44">
        <f t="shared" si="9"/>
        <v>-7</v>
      </c>
      <c r="K44">
        <f t="shared" si="9"/>
        <v>-8</v>
      </c>
      <c r="L44">
        <f t="shared" si="9"/>
        <v>-9</v>
      </c>
      <c r="M44">
        <f t="shared" si="9"/>
        <v>-5</v>
      </c>
      <c r="N44">
        <f t="shared" si="9"/>
        <v>-2</v>
      </c>
      <c r="O44">
        <f t="shared" si="9"/>
        <v>-4</v>
      </c>
      <c r="P44">
        <f t="shared" si="9"/>
        <v>-5</v>
      </c>
      <c r="Q44">
        <f t="shared" si="9"/>
        <v>-9</v>
      </c>
      <c r="R44">
        <f t="shared" si="9"/>
        <v>-8</v>
      </c>
      <c r="S44">
        <f t="shared" si="9"/>
        <v>-8</v>
      </c>
      <c r="T44">
        <f t="shared" si="9"/>
        <v>-6</v>
      </c>
      <c r="U44">
        <f t="shared" si="9"/>
        <v>-5</v>
      </c>
      <c r="V44">
        <f t="shared" si="9"/>
        <v>-6</v>
      </c>
      <c r="W44">
        <f t="shared" si="9"/>
        <v>-2</v>
      </c>
      <c r="X44">
        <f t="shared" si="9"/>
        <v>-2</v>
      </c>
      <c r="Y44">
        <f t="shared" si="9"/>
        <v>-3</v>
      </c>
      <c r="Z44">
        <f>AA43</f>
        <v>-2</v>
      </c>
      <c r="AB44" s="79" t="e">
        <f>CORREL(H$42:AA$42,H44:AA44)</f>
        <v>#DIV/0!</v>
      </c>
      <c r="AC44" s="109"/>
      <c r="AD44" s="85" t="e">
        <f aca="true" t="shared" si="10" ref="AD44:AD57">AB44^2</f>
        <v>#DIV/0!</v>
      </c>
      <c r="AE44" s="103"/>
      <c r="AF44" s="99"/>
    </row>
    <row r="45" spans="2:32" ht="13.5" thickBot="1">
      <c r="B45" s="95" t="s">
        <v>22</v>
      </c>
      <c r="F45">
        <f t="shared" si="9"/>
        <v>-3</v>
      </c>
      <c r="G45">
        <f t="shared" si="9"/>
        <v>-5</v>
      </c>
      <c r="H45">
        <f t="shared" si="9"/>
        <v>-5</v>
      </c>
      <c r="I45">
        <f t="shared" si="9"/>
        <v>-7</v>
      </c>
      <c r="J45">
        <f t="shared" si="9"/>
        <v>-8</v>
      </c>
      <c r="K45">
        <f t="shared" si="9"/>
        <v>-9</v>
      </c>
      <c r="L45">
        <f t="shared" si="9"/>
        <v>-5</v>
      </c>
      <c r="M45">
        <f t="shared" si="9"/>
        <v>-2</v>
      </c>
      <c r="N45">
        <f t="shared" si="9"/>
        <v>-4</v>
      </c>
      <c r="O45">
        <f t="shared" si="9"/>
        <v>-5</v>
      </c>
      <c r="P45">
        <f t="shared" si="9"/>
        <v>-9</v>
      </c>
      <c r="Q45">
        <f t="shared" si="9"/>
        <v>-8</v>
      </c>
      <c r="R45">
        <f t="shared" si="9"/>
        <v>-8</v>
      </c>
      <c r="S45">
        <f t="shared" si="9"/>
        <v>-6</v>
      </c>
      <c r="T45">
        <f t="shared" si="9"/>
        <v>-5</v>
      </c>
      <c r="U45">
        <f t="shared" si="9"/>
        <v>-6</v>
      </c>
      <c r="V45">
        <f t="shared" si="9"/>
        <v>-2</v>
      </c>
      <c r="W45">
        <f t="shared" si="9"/>
        <v>-2</v>
      </c>
      <c r="X45">
        <f t="shared" si="9"/>
        <v>-3</v>
      </c>
      <c r="Y45">
        <f>Z44</f>
        <v>-2</v>
      </c>
      <c r="AB45" s="79" t="e">
        <f aca="true" t="shared" si="11" ref="AB45:AB56">CORREL(H$42:AA$42,H45:AA45)</f>
        <v>#DIV/0!</v>
      </c>
      <c r="AC45" s="110"/>
      <c r="AD45" s="85" t="e">
        <f t="shared" si="10"/>
        <v>#DIV/0!</v>
      </c>
      <c r="AE45" s="103"/>
      <c r="AF45" s="99"/>
    </row>
    <row r="46" spans="2:32" ht="13.5" thickBot="1">
      <c r="B46" s="95" t="s">
        <v>23</v>
      </c>
      <c r="E46">
        <f t="shared" si="9"/>
        <v>-3</v>
      </c>
      <c r="F46">
        <f t="shared" si="9"/>
        <v>-5</v>
      </c>
      <c r="G46">
        <f t="shared" si="9"/>
        <v>-5</v>
      </c>
      <c r="H46">
        <f t="shared" si="9"/>
        <v>-7</v>
      </c>
      <c r="I46">
        <f t="shared" si="9"/>
        <v>-8</v>
      </c>
      <c r="J46">
        <f t="shared" si="9"/>
        <v>-9</v>
      </c>
      <c r="K46">
        <f t="shared" si="9"/>
        <v>-5</v>
      </c>
      <c r="L46">
        <f t="shared" si="9"/>
        <v>-2</v>
      </c>
      <c r="M46">
        <f t="shared" si="9"/>
        <v>-4</v>
      </c>
      <c r="N46">
        <f t="shared" si="9"/>
        <v>-5</v>
      </c>
      <c r="O46">
        <f t="shared" si="9"/>
        <v>-9</v>
      </c>
      <c r="P46">
        <f t="shared" si="9"/>
        <v>-8</v>
      </c>
      <c r="Q46">
        <f t="shared" si="9"/>
        <v>-8</v>
      </c>
      <c r="R46">
        <f t="shared" si="9"/>
        <v>-6</v>
      </c>
      <c r="S46">
        <f t="shared" si="9"/>
        <v>-5</v>
      </c>
      <c r="T46">
        <f t="shared" si="9"/>
        <v>-6</v>
      </c>
      <c r="U46">
        <f t="shared" si="9"/>
        <v>-2</v>
      </c>
      <c r="V46">
        <f t="shared" si="9"/>
        <v>-2</v>
      </c>
      <c r="W46">
        <f>X45</f>
        <v>-3</v>
      </c>
      <c r="X46">
        <f>Y45</f>
        <v>-2</v>
      </c>
      <c r="AB46" s="79" t="e">
        <f t="shared" si="11"/>
        <v>#DIV/0!</v>
      </c>
      <c r="AC46" s="110"/>
      <c r="AD46" s="85" t="e">
        <f t="shared" si="10"/>
        <v>#DIV/0!</v>
      </c>
      <c r="AE46" s="103"/>
      <c r="AF46" s="99"/>
    </row>
    <row r="47" spans="2:32" ht="13.5" thickBot="1">
      <c r="B47" s="95" t="s">
        <v>24</v>
      </c>
      <c r="D47">
        <f t="shared" si="9"/>
        <v>-3</v>
      </c>
      <c r="E47">
        <f t="shared" si="9"/>
        <v>-5</v>
      </c>
      <c r="F47">
        <f t="shared" si="9"/>
        <v>-5</v>
      </c>
      <c r="G47">
        <f t="shared" si="9"/>
        <v>-7</v>
      </c>
      <c r="H47">
        <f t="shared" si="9"/>
        <v>-8</v>
      </c>
      <c r="I47">
        <f t="shared" si="9"/>
        <v>-9</v>
      </c>
      <c r="J47">
        <f t="shared" si="9"/>
        <v>-5</v>
      </c>
      <c r="K47">
        <f t="shared" si="9"/>
        <v>-2</v>
      </c>
      <c r="L47">
        <f t="shared" si="9"/>
        <v>-4</v>
      </c>
      <c r="M47">
        <f t="shared" si="9"/>
        <v>-5</v>
      </c>
      <c r="N47">
        <f t="shared" si="9"/>
        <v>-9</v>
      </c>
      <c r="O47">
        <f t="shared" si="9"/>
        <v>-8</v>
      </c>
      <c r="P47">
        <f t="shared" si="9"/>
        <v>-8</v>
      </c>
      <c r="Q47">
        <f t="shared" si="9"/>
        <v>-6</v>
      </c>
      <c r="R47">
        <f t="shared" si="9"/>
        <v>-5</v>
      </c>
      <c r="S47">
        <f t="shared" si="9"/>
        <v>-6</v>
      </c>
      <c r="T47">
        <f t="shared" si="9"/>
        <v>-2</v>
      </c>
      <c r="U47">
        <f t="shared" si="9"/>
        <v>-2</v>
      </c>
      <c r="V47">
        <f t="shared" si="9"/>
        <v>-3</v>
      </c>
      <c r="W47">
        <f>X46</f>
        <v>-2</v>
      </c>
      <c r="AB47" s="79" t="e">
        <f t="shared" si="11"/>
        <v>#DIV/0!</v>
      </c>
      <c r="AC47" s="110"/>
      <c r="AD47" s="85" t="e">
        <f t="shared" si="10"/>
        <v>#DIV/0!</v>
      </c>
      <c r="AE47" s="103"/>
      <c r="AF47" s="99"/>
    </row>
    <row r="48" spans="2:32" ht="13.5" thickBot="1">
      <c r="B48" s="95" t="s">
        <v>25</v>
      </c>
      <c r="C48">
        <f aca="true" t="shared" si="12" ref="C48:C58">D47</f>
        <v>-3</v>
      </c>
      <c r="D48">
        <f t="shared" si="9"/>
        <v>-5</v>
      </c>
      <c r="E48">
        <f t="shared" si="9"/>
        <v>-5</v>
      </c>
      <c r="F48">
        <f t="shared" si="9"/>
        <v>-7</v>
      </c>
      <c r="G48">
        <f t="shared" si="9"/>
        <v>-8</v>
      </c>
      <c r="H48">
        <f t="shared" si="9"/>
        <v>-9</v>
      </c>
      <c r="I48">
        <f t="shared" si="9"/>
        <v>-5</v>
      </c>
      <c r="J48">
        <f t="shared" si="9"/>
        <v>-2</v>
      </c>
      <c r="K48">
        <f t="shared" si="9"/>
        <v>-4</v>
      </c>
      <c r="L48">
        <f t="shared" si="9"/>
        <v>-5</v>
      </c>
      <c r="M48">
        <f t="shared" si="9"/>
        <v>-9</v>
      </c>
      <c r="N48">
        <f t="shared" si="9"/>
        <v>-8</v>
      </c>
      <c r="O48">
        <f t="shared" si="9"/>
        <v>-8</v>
      </c>
      <c r="P48">
        <f t="shared" si="9"/>
        <v>-6</v>
      </c>
      <c r="Q48">
        <f t="shared" si="9"/>
        <v>-5</v>
      </c>
      <c r="R48">
        <f t="shared" si="9"/>
        <v>-6</v>
      </c>
      <c r="S48">
        <f t="shared" si="9"/>
        <v>-2</v>
      </c>
      <c r="T48">
        <f t="shared" si="9"/>
        <v>-2</v>
      </c>
      <c r="U48">
        <f t="shared" si="9"/>
        <v>-3</v>
      </c>
      <c r="V48">
        <f>W47</f>
        <v>-2</v>
      </c>
      <c r="AB48" s="79" t="e">
        <f t="shared" si="11"/>
        <v>#DIV/0!</v>
      </c>
      <c r="AC48" s="111"/>
      <c r="AD48" s="85" t="e">
        <f t="shared" si="10"/>
        <v>#DIV/0!</v>
      </c>
      <c r="AE48" s="104"/>
      <c r="AF48" s="107"/>
    </row>
    <row r="49" spans="2:32" ht="13.5" thickBot="1">
      <c r="B49" s="95" t="s">
        <v>26</v>
      </c>
      <c r="C49">
        <f t="shared" si="12"/>
        <v>-5</v>
      </c>
      <c r="D49">
        <f t="shared" si="9"/>
        <v>-5</v>
      </c>
      <c r="E49">
        <f t="shared" si="9"/>
        <v>-7</v>
      </c>
      <c r="F49">
        <f t="shared" si="9"/>
        <v>-8</v>
      </c>
      <c r="G49">
        <f t="shared" si="9"/>
        <v>-9</v>
      </c>
      <c r="H49">
        <f t="shared" si="9"/>
        <v>-5</v>
      </c>
      <c r="I49">
        <f t="shared" si="9"/>
        <v>-2</v>
      </c>
      <c r="J49">
        <f t="shared" si="9"/>
        <v>-4</v>
      </c>
      <c r="K49">
        <f t="shared" si="9"/>
        <v>-5</v>
      </c>
      <c r="L49">
        <f t="shared" si="9"/>
        <v>-9</v>
      </c>
      <c r="M49">
        <f t="shared" si="9"/>
        <v>-8</v>
      </c>
      <c r="N49">
        <f t="shared" si="9"/>
        <v>-8</v>
      </c>
      <c r="O49">
        <f t="shared" si="9"/>
        <v>-6</v>
      </c>
      <c r="P49">
        <f t="shared" si="9"/>
        <v>-5</v>
      </c>
      <c r="Q49">
        <f t="shared" si="9"/>
        <v>-6</v>
      </c>
      <c r="R49">
        <f t="shared" si="9"/>
        <v>-2</v>
      </c>
      <c r="S49">
        <f t="shared" si="9"/>
        <v>-2</v>
      </c>
      <c r="T49">
        <f t="shared" si="9"/>
        <v>-3</v>
      </c>
      <c r="U49">
        <f>V48</f>
        <v>-2</v>
      </c>
      <c r="AB49" s="79" t="e">
        <f t="shared" si="11"/>
        <v>#DIV/0!</v>
      </c>
      <c r="AC49" s="72"/>
      <c r="AD49" s="85" t="e">
        <f t="shared" si="10"/>
        <v>#DIV/0!</v>
      </c>
      <c r="AE49" s="103"/>
      <c r="AF49" s="100"/>
    </row>
    <row r="50" spans="2:32" ht="13.5" thickBot="1">
      <c r="B50" s="95" t="s">
        <v>27</v>
      </c>
      <c r="C50">
        <f t="shared" si="12"/>
        <v>-5</v>
      </c>
      <c r="D50">
        <f t="shared" si="9"/>
        <v>-7</v>
      </c>
      <c r="E50">
        <f t="shared" si="9"/>
        <v>-8</v>
      </c>
      <c r="F50">
        <f t="shared" si="9"/>
        <v>-9</v>
      </c>
      <c r="G50">
        <f t="shared" si="9"/>
        <v>-5</v>
      </c>
      <c r="H50">
        <f t="shared" si="9"/>
        <v>-2</v>
      </c>
      <c r="I50">
        <f t="shared" si="9"/>
        <v>-4</v>
      </c>
      <c r="J50">
        <f t="shared" si="9"/>
        <v>-5</v>
      </c>
      <c r="K50">
        <f t="shared" si="9"/>
        <v>-9</v>
      </c>
      <c r="L50">
        <f t="shared" si="9"/>
        <v>-8</v>
      </c>
      <c r="M50">
        <f t="shared" si="9"/>
        <v>-8</v>
      </c>
      <c r="N50">
        <f t="shared" si="9"/>
        <v>-6</v>
      </c>
      <c r="O50">
        <f t="shared" si="9"/>
        <v>-5</v>
      </c>
      <c r="P50">
        <f t="shared" si="9"/>
        <v>-6</v>
      </c>
      <c r="Q50">
        <f t="shared" si="9"/>
        <v>-2</v>
      </c>
      <c r="R50">
        <f t="shared" si="9"/>
        <v>-2</v>
      </c>
      <c r="S50">
        <f t="shared" si="9"/>
        <v>-3</v>
      </c>
      <c r="T50">
        <f>U49</f>
        <v>-2</v>
      </c>
      <c r="AB50" s="79" t="e">
        <f t="shared" si="11"/>
        <v>#DIV/0!</v>
      </c>
      <c r="AC50" s="112"/>
      <c r="AD50" s="85" t="e">
        <f t="shared" si="10"/>
        <v>#DIV/0!</v>
      </c>
      <c r="AE50" s="103"/>
      <c r="AF50" s="100"/>
    </row>
    <row r="51" spans="2:32" ht="13.5" thickBot="1">
      <c r="B51" s="95" t="s">
        <v>33</v>
      </c>
      <c r="C51">
        <f t="shared" si="12"/>
        <v>-7</v>
      </c>
      <c r="D51">
        <f t="shared" si="9"/>
        <v>-8</v>
      </c>
      <c r="E51">
        <f t="shared" si="9"/>
        <v>-9</v>
      </c>
      <c r="F51">
        <f t="shared" si="9"/>
        <v>-5</v>
      </c>
      <c r="G51">
        <f t="shared" si="9"/>
        <v>-2</v>
      </c>
      <c r="H51">
        <f t="shared" si="9"/>
        <v>-4</v>
      </c>
      <c r="I51">
        <f t="shared" si="9"/>
        <v>-5</v>
      </c>
      <c r="J51">
        <f t="shared" si="9"/>
        <v>-9</v>
      </c>
      <c r="K51">
        <f t="shared" si="9"/>
        <v>-8</v>
      </c>
      <c r="L51">
        <f t="shared" si="9"/>
        <v>-8</v>
      </c>
      <c r="M51">
        <f t="shared" si="9"/>
        <v>-6</v>
      </c>
      <c r="N51">
        <f t="shared" si="9"/>
        <v>-5</v>
      </c>
      <c r="O51">
        <f t="shared" si="9"/>
        <v>-6</v>
      </c>
      <c r="P51">
        <f t="shared" si="9"/>
        <v>-2</v>
      </c>
      <c r="Q51">
        <f t="shared" si="9"/>
        <v>-2</v>
      </c>
      <c r="R51">
        <f t="shared" si="9"/>
        <v>-3</v>
      </c>
      <c r="S51">
        <f>T50</f>
        <v>-2</v>
      </c>
      <c r="AB51" s="79" t="e">
        <f t="shared" si="11"/>
        <v>#DIV/0!</v>
      </c>
      <c r="AC51" s="112"/>
      <c r="AD51" s="85" t="e">
        <f t="shared" si="10"/>
        <v>#DIV/0!</v>
      </c>
      <c r="AE51" s="103"/>
      <c r="AF51" s="100"/>
    </row>
    <row r="52" spans="2:32" ht="13.5" thickBot="1">
      <c r="B52" s="95" t="s">
        <v>34</v>
      </c>
      <c r="C52">
        <f t="shared" si="12"/>
        <v>-8</v>
      </c>
      <c r="D52">
        <f t="shared" si="9"/>
        <v>-9</v>
      </c>
      <c r="E52">
        <f t="shared" si="9"/>
        <v>-5</v>
      </c>
      <c r="F52">
        <f t="shared" si="9"/>
        <v>-2</v>
      </c>
      <c r="G52">
        <f t="shared" si="9"/>
        <v>-4</v>
      </c>
      <c r="H52">
        <f t="shared" si="9"/>
        <v>-5</v>
      </c>
      <c r="I52">
        <f t="shared" si="9"/>
        <v>-9</v>
      </c>
      <c r="J52">
        <f t="shared" si="9"/>
        <v>-8</v>
      </c>
      <c r="K52">
        <f t="shared" si="9"/>
        <v>-8</v>
      </c>
      <c r="L52">
        <f t="shared" si="9"/>
        <v>-6</v>
      </c>
      <c r="M52">
        <f t="shared" si="9"/>
        <v>-5</v>
      </c>
      <c r="N52">
        <f t="shared" si="9"/>
        <v>-6</v>
      </c>
      <c r="O52">
        <f t="shared" si="9"/>
        <v>-2</v>
      </c>
      <c r="P52">
        <f t="shared" si="9"/>
        <v>-2</v>
      </c>
      <c r="Q52">
        <f t="shared" si="9"/>
        <v>-3</v>
      </c>
      <c r="R52">
        <f>S51</f>
        <v>-2</v>
      </c>
      <c r="AB52" s="79" t="e">
        <f t="shared" si="11"/>
        <v>#DIV/0!</v>
      </c>
      <c r="AC52" s="112"/>
      <c r="AD52" s="85" t="e">
        <f t="shared" si="10"/>
        <v>#DIV/0!</v>
      </c>
      <c r="AE52" s="103"/>
      <c r="AF52" s="100"/>
    </row>
    <row r="53" spans="2:32" ht="13.5" thickBot="1">
      <c r="B53" s="95" t="s">
        <v>35</v>
      </c>
      <c r="C53">
        <f t="shared" si="12"/>
        <v>-9</v>
      </c>
      <c r="D53">
        <f t="shared" si="9"/>
        <v>-5</v>
      </c>
      <c r="E53">
        <f t="shared" si="9"/>
        <v>-2</v>
      </c>
      <c r="F53">
        <f t="shared" si="9"/>
        <v>-4</v>
      </c>
      <c r="G53">
        <f t="shared" si="9"/>
        <v>-5</v>
      </c>
      <c r="H53">
        <f t="shared" si="9"/>
        <v>-9</v>
      </c>
      <c r="I53">
        <f t="shared" si="9"/>
        <v>-8</v>
      </c>
      <c r="J53">
        <f t="shared" si="9"/>
        <v>-8</v>
      </c>
      <c r="K53">
        <f t="shared" si="9"/>
        <v>-6</v>
      </c>
      <c r="L53">
        <f t="shared" si="9"/>
        <v>-5</v>
      </c>
      <c r="M53">
        <f t="shared" si="9"/>
        <v>-6</v>
      </c>
      <c r="N53">
        <f t="shared" si="9"/>
        <v>-2</v>
      </c>
      <c r="O53">
        <f t="shared" si="9"/>
        <v>-2</v>
      </c>
      <c r="P53">
        <f>Q52</f>
        <v>-3</v>
      </c>
      <c r="Q53">
        <f>R52</f>
        <v>-2</v>
      </c>
      <c r="AB53" s="79" t="e">
        <f t="shared" si="11"/>
        <v>#DIV/0!</v>
      </c>
      <c r="AC53" s="112"/>
      <c r="AD53" s="85" t="e">
        <f t="shared" si="10"/>
        <v>#DIV/0!</v>
      </c>
      <c r="AE53" s="103"/>
      <c r="AF53" s="100"/>
    </row>
    <row r="54" spans="2:32" ht="13.5" thickBot="1">
      <c r="B54" s="95" t="s">
        <v>36</v>
      </c>
      <c r="C54">
        <f t="shared" si="12"/>
        <v>-5</v>
      </c>
      <c r="D54">
        <f t="shared" si="9"/>
        <v>-2</v>
      </c>
      <c r="E54">
        <f t="shared" si="9"/>
        <v>-4</v>
      </c>
      <c r="F54">
        <f t="shared" si="9"/>
        <v>-5</v>
      </c>
      <c r="G54">
        <f t="shared" si="9"/>
        <v>-9</v>
      </c>
      <c r="H54">
        <f t="shared" si="9"/>
        <v>-8</v>
      </c>
      <c r="I54">
        <f t="shared" si="9"/>
        <v>-8</v>
      </c>
      <c r="J54">
        <f t="shared" si="9"/>
        <v>-6</v>
      </c>
      <c r="K54">
        <f t="shared" si="9"/>
        <v>-5</v>
      </c>
      <c r="L54">
        <f t="shared" si="9"/>
        <v>-6</v>
      </c>
      <c r="M54">
        <f t="shared" si="9"/>
        <v>-2</v>
      </c>
      <c r="N54">
        <f t="shared" si="9"/>
        <v>-2</v>
      </c>
      <c r="O54">
        <f t="shared" si="9"/>
        <v>-3</v>
      </c>
      <c r="P54">
        <f>Q53</f>
        <v>-2</v>
      </c>
      <c r="AB54" s="79" t="e">
        <f t="shared" si="11"/>
        <v>#DIV/0!</v>
      </c>
      <c r="AC54" s="112"/>
      <c r="AD54" s="85" t="e">
        <f t="shared" si="10"/>
        <v>#DIV/0!</v>
      </c>
      <c r="AE54" s="103"/>
      <c r="AF54" s="100"/>
    </row>
    <row r="55" spans="2:32" ht="13.5" thickBot="1">
      <c r="B55" s="95" t="s">
        <v>37</v>
      </c>
      <c r="C55">
        <f t="shared" si="12"/>
        <v>-2</v>
      </c>
      <c r="D55">
        <f t="shared" si="9"/>
        <v>-4</v>
      </c>
      <c r="E55">
        <f t="shared" si="9"/>
        <v>-5</v>
      </c>
      <c r="F55">
        <f t="shared" si="9"/>
        <v>-9</v>
      </c>
      <c r="G55">
        <f t="shared" si="9"/>
        <v>-8</v>
      </c>
      <c r="H55">
        <f t="shared" si="9"/>
        <v>-8</v>
      </c>
      <c r="I55">
        <f t="shared" si="9"/>
        <v>-6</v>
      </c>
      <c r="J55">
        <f t="shared" si="9"/>
        <v>-5</v>
      </c>
      <c r="K55">
        <f t="shared" si="9"/>
        <v>-6</v>
      </c>
      <c r="L55">
        <f t="shared" si="9"/>
        <v>-2</v>
      </c>
      <c r="M55">
        <f t="shared" si="9"/>
        <v>-2</v>
      </c>
      <c r="N55">
        <f t="shared" si="9"/>
        <v>-3</v>
      </c>
      <c r="O55">
        <f>P54</f>
        <v>-2</v>
      </c>
      <c r="AB55" s="79" t="e">
        <f t="shared" si="11"/>
        <v>#DIV/0!</v>
      </c>
      <c r="AC55" s="112"/>
      <c r="AD55" s="85" t="e">
        <f t="shared" si="10"/>
        <v>#DIV/0!</v>
      </c>
      <c r="AE55" s="103"/>
      <c r="AF55" s="100"/>
    </row>
    <row r="56" spans="2:32" ht="13.5" thickBot="1">
      <c r="B56" s="95" t="s">
        <v>38</v>
      </c>
      <c r="C56">
        <f t="shared" si="12"/>
        <v>-4</v>
      </c>
      <c r="D56">
        <f t="shared" si="9"/>
        <v>-5</v>
      </c>
      <c r="E56">
        <f t="shared" si="9"/>
        <v>-9</v>
      </c>
      <c r="F56">
        <f t="shared" si="9"/>
        <v>-8</v>
      </c>
      <c r="G56">
        <f t="shared" si="9"/>
        <v>-8</v>
      </c>
      <c r="H56">
        <f t="shared" si="9"/>
        <v>-6</v>
      </c>
      <c r="I56">
        <f t="shared" si="9"/>
        <v>-5</v>
      </c>
      <c r="J56">
        <f t="shared" si="9"/>
        <v>-6</v>
      </c>
      <c r="K56">
        <f t="shared" si="9"/>
        <v>-2</v>
      </c>
      <c r="L56">
        <f t="shared" si="9"/>
        <v>-2</v>
      </c>
      <c r="M56">
        <f t="shared" si="9"/>
        <v>-3</v>
      </c>
      <c r="N56">
        <f>O55</f>
        <v>-2</v>
      </c>
      <c r="AB56" s="79" t="e">
        <f t="shared" si="11"/>
        <v>#DIV/0!</v>
      </c>
      <c r="AC56" s="112"/>
      <c r="AD56" s="85" t="e">
        <f t="shared" si="10"/>
        <v>#DIV/0!</v>
      </c>
      <c r="AE56" s="103"/>
      <c r="AF56" s="100"/>
    </row>
    <row r="57" spans="2:32" ht="13.5" thickBot="1">
      <c r="B57" s="95" t="s">
        <v>39</v>
      </c>
      <c r="C57">
        <f t="shared" si="12"/>
        <v>-5</v>
      </c>
      <c r="D57">
        <f t="shared" si="9"/>
        <v>-9</v>
      </c>
      <c r="E57">
        <f t="shared" si="9"/>
        <v>-8</v>
      </c>
      <c r="F57">
        <f t="shared" si="9"/>
        <v>-8</v>
      </c>
      <c r="G57">
        <f t="shared" si="9"/>
        <v>-6</v>
      </c>
      <c r="H57">
        <f t="shared" si="9"/>
        <v>-5</v>
      </c>
      <c r="I57">
        <f t="shared" si="9"/>
        <v>-6</v>
      </c>
      <c r="J57">
        <f t="shared" si="9"/>
        <v>-2</v>
      </c>
      <c r="K57">
        <f t="shared" si="9"/>
        <v>-2</v>
      </c>
      <c r="L57">
        <f>M56</f>
        <v>-3</v>
      </c>
      <c r="M57">
        <f>N56</f>
        <v>-2</v>
      </c>
      <c r="AB57" s="79" t="e">
        <f>CORREL(H$42:AA$42,H57:AA57)</f>
        <v>#DIV/0!</v>
      </c>
      <c r="AC57" s="78"/>
      <c r="AD57" s="86" t="e">
        <f t="shared" si="10"/>
        <v>#DIV/0!</v>
      </c>
      <c r="AE57" s="106"/>
      <c r="AF57" s="101"/>
    </row>
    <row r="58" spans="2:31" ht="13.5" thickBot="1">
      <c r="B58" s="95" t="s">
        <v>40</v>
      </c>
      <c r="C58">
        <f t="shared" si="12"/>
        <v>-9</v>
      </c>
      <c r="D58">
        <f t="shared" si="9"/>
        <v>-8</v>
      </c>
      <c r="E58">
        <f t="shared" si="9"/>
        <v>-8</v>
      </c>
      <c r="F58">
        <f t="shared" si="9"/>
        <v>-6</v>
      </c>
      <c r="G58">
        <f t="shared" si="9"/>
        <v>-5</v>
      </c>
      <c r="H58">
        <f t="shared" si="9"/>
        <v>-6</v>
      </c>
      <c r="I58">
        <f t="shared" si="9"/>
        <v>-2</v>
      </c>
      <c r="J58">
        <f t="shared" si="9"/>
        <v>-2</v>
      </c>
      <c r="K58">
        <f t="shared" si="9"/>
        <v>-3</v>
      </c>
      <c r="L58">
        <f>M57</f>
        <v>-2</v>
      </c>
      <c r="AB58" s="79" t="e">
        <f>CORREL(H$42:AA$42,H58:AA58)</f>
        <v>#DIV/0!</v>
      </c>
      <c r="AC58" s="102" t="s">
        <v>17</v>
      </c>
      <c r="AD58" s="74" t="e">
        <f>SUM(AD43:AD57)</f>
        <v>#DIV/0!</v>
      </c>
      <c r="AE58" s="76"/>
    </row>
    <row r="61" spans="30:31" ht="12.75">
      <c r="AD61" s="16"/>
      <c r="AE61" s="16"/>
    </row>
    <row r="62" spans="30:31" ht="12.75">
      <c r="AD62" s="16"/>
      <c r="AE62" s="16"/>
    </row>
    <row r="63" ht="12.75">
      <c r="AE63" s="16"/>
    </row>
    <row r="64" ht="12.75">
      <c r="AD64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B1">
      <selection activeCell="G28" sqref="G28"/>
    </sheetView>
  </sheetViews>
  <sheetFormatPr defaultColWidth="11.421875" defaultRowHeight="12.75"/>
  <cols>
    <col min="2" max="2" width="26.28125" style="0" customWidth="1"/>
    <col min="3" max="3" width="12.28125" style="0" customWidth="1"/>
    <col min="4" max="22" width="6.57421875" style="0" customWidth="1"/>
  </cols>
  <sheetData>
    <row r="1" ht="13.5" thickBot="1"/>
    <row r="2" spans="1:7" ht="18.75" thickBot="1">
      <c r="A2" s="96" t="s">
        <v>29</v>
      </c>
      <c r="C2" s="56" t="s">
        <v>3</v>
      </c>
      <c r="D2" s="57" t="s">
        <v>4</v>
      </c>
      <c r="E2" s="57" t="s">
        <v>5</v>
      </c>
      <c r="F2" s="57" t="s">
        <v>6</v>
      </c>
      <c r="G2" s="58" t="s">
        <v>7</v>
      </c>
    </row>
    <row r="3" spans="2:7" ht="12.75">
      <c r="B3" s="64" t="s">
        <v>12</v>
      </c>
      <c r="C3" s="53">
        <f>AR_MA!AB30</f>
        <v>0.6005484319190861</v>
      </c>
      <c r="D3" s="54">
        <f>AR_MA!AB31</f>
        <v>0.1733250704358144</v>
      </c>
      <c r="E3" s="54">
        <f>AR_MA!AB32</f>
        <v>-0.27763460510612653</v>
      </c>
      <c r="F3" s="54">
        <f>AR_MA!AB33</f>
        <v>-0.5278708130495877</v>
      </c>
      <c r="G3" s="55">
        <f>AR_MA!AB34</f>
        <v>-0.2694751874849242</v>
      </c>
    </row>
    <row r="4" spans="2:7" ht="12.75">
      <c r="B4" s="65" t="s">
        <v>10</v>
      </c>
      <c r="C4" s="51">
        <v>19</v>
      </c>
      <c r="D4" s="46">
        <v>18</v>
      </c>
      <c r="E4" s="46">
        <v>17</v>
      </c>
      <c r="F4" s="46">
        <v>16</v>
      </c>
      <c r="G4" s="48">
        <v>15</v>
      </c>
    </row>
    <row r="5" spans="2:7" ht="12.75">
      <c r="B5" s="65" t="s">
        <v>11</v>
      </c>
      <c r="C5" s="52">
        <f>0.5*LN((1+C3)/(1-C3))</f>
        <v>0.6940045464623863</v>
      </c>
      <c r="D5" s="45">
        <f>0.5*LN((1+D3)/(1-D3))</f>
        <v>0.17509269588776083</v>
      </c>
      <c r="E5" s="45">
        <f>0.5*LN((1+E3)/(1-E3))</f>
        <v>-0.2851172922874393</v>
      </c>
      <c r="F5" s="45">
        <f>0.5*LN((1+F3)/(1-F3))</f>
        <v>-0.5871888852081734</v>
      </c>
      <c r="G5" s="50">
        <f>0.5*LN((1+G3)/(1-G3))</f>
        <v>-0.2762978293747415</v>
      </c>
    </row>
    <row r="6" spans="2:7" ht="25.5">
      <c r="B6" s="66" t="s">
        <v>13</v>
      </c>
      <c r="C6" s="52">
        <f>ABS((C5-C10)/(SQRT(1/(C4-3))))</f>
        <v>2.776018185849545</v>
      </c>
      <c r="D6" s="45">
        <f>ABS((D5-D10)/(SQRT(1/(D4-3))))</f>
        <v>0.6781310952158577</v>
      </c>
      <c r="E6" s="45">
        <f>ABS((E5-E10)/(SQRT(1/(E4-3))))</f>
        <v>1.066811222784282</v>
      </c>
      <c r="F6" s="45">
        <f>ABS((F5-F10)/(SQRT(1/(F4-3))))</f>
        <v>2.1171396340006075</v>
      </c>
      <c r="G6" s="50">
        <f>ABS((G5-G10)/(SQRT(1/(G4-3))))</f>
        <v>0.9571237569960979</v>
      </c>
    </row>
    <row r="7" spans="2:7" ht="13.5" thickBot="1">
      <c r="B7" s="63" t="s">
        <v>14</v>
      </c>
      <c r="C7" s="59">
        <f>NORMSDIST(C6)</f>
        <v>0.9972484854073083</v>
      </c>
      <c r="D7" s="60">
        <f>NORMSDIST(D6)</f>
        <v>0.7511557835769191</v>
      </c>
      <c r="E7" s="60">
        <f>NORMSDIST(E6)</f>
        <v>0.8569714249184861</v>
      </c>
      <c r="F7" s="61">
        <f>NORMSDIST(F6)</f>
        <v>0.982876061725544</v>
      </c>
      <c r="G7" s="62">
        <f>NORMSDIST(G6)</f>
        <v>0.8307476142837454</v>
      </c>
    </row>
    <row r="8" ht="12.75">
      <c r="B8" s="44"/>
    </row>
    <row r="10" spans="2:7" ht="12.75">
      <c r="B10" t="s">
        <v>15</v>
      </c>
      <c r="C10" s="52">
        <v>0</v>
      </c>
      <c r="D10" s="45">
        <v>0</v>
      </c>
      <c r="E10" s="45">
        <v>0</v>
      </c>
      <c r="F10" s="45">
        <v>0</v>
      </c>
      <c r="G10" s="50">
        <v>0</v>
      </c>
    </row>
    <row r="13" ht="13.5" thickBot="1"/>
    <row r="14" spans="1:18" ht="18.75" thickBot="1">
      <c r="A14" s="96" t="s">
        <v>30</v>
      </c>
      <c r="C14" s="124" t="s">
        <v>41</v>
      </c>
      <c r="D14" s="125" t="s">
        <v>3</v>
      </c>
      <c r="E14" s="125" t="s">
        <v>4</v>
      </c>
      <c r="F14" s="125" t="s">
        <v>5</v>
      </c>
      <c r="G14" s="125" t="s">
        <v>6</v>
      </c>
      <c r="H14" s="125" t="s">
        <v>7</v>
      </c>
      <c r="I14" s="125" t="s">
        <v>31</v>
      </c>
      <c r="J14" s="125" t="s">
        <v>32</v>
      </c>
      <c r="K14" s="125" t="s">
        <v>33</v>
      </c>
      <c r="L14" s="125" t="s">
        <v>34</v>
      </c>
      <c r="M14" s="125" t="s">
        <v>35</v>
      </c>
      <c r="N14" s="125" t="s">
        <v>36</v>
      </c>
      <c r="O14" s="125" t="s">
        <v>37</v>
      </c>
      <c r="P14" s="125" t="s">
        <v>38</v>
      </c>
      <c r="Q14" s="125" t="s">
        <v>39</v>
      </c>
      <c r="R14" s="125" t="s">
        <v>40</v>
      </c>
    </row>
    <row r="15" spans="2:18" ht="12.75">
      <c r="B15" s="120" t="s">
        <v>12</v>
      </c>
      <c r="C15" s="126" t="e">
        <f>AR_MA!AB43</f>
        <v>#DIV/0!</v>
      </c>
      <c r="D15" s="127" t="e">
        <f>AR_MA!AB44</f>
        <v>#DIV/0!</v>
      </c>
      <c r="E15" s="128" t="e">
        <f>AR_MA!AB45</f>
        <v>#DIV/0!</v>
      </c>
      <c r="F15" s="128" t="e">
        <f>AR_MA!AB46</f>
        <v>#DIV/0!</v>
      </c>
      <c r="G15" s="128" t="e">
        <f>AR_MA!AB47</f>
        <v>#DIV/0!</v>
      </c>
      <c r="H15" s="129" t="e">
        <f>AR_MA!AB48</f>
        <v>#DIV/0!</v>
      </c>
      <c r="I15" s="129" t="e">
        <f>AR_MA!AB49</f>
        <v>#DIV/0!</v>
      </c>
      <c r="J15" s="129" t="e">
        <f>AR_MA!AB50</f>
        <v>#DIV/0!</v>
      </c>
      <c r="K15" s="129" t="e">
        <f>AR_MA!AB51</f>
        <v>#DIV/0!</v>
      </c>
      <c r="L15" s="129" t="e">
        <f>AR_MA!AB52</f>
        <v>#DIV/0!</v>
      </c>
      <c r="M15" s="129" t="e">
        <f>AR_MA!AB53</f>
        <v>#DIV/0!</v>
      </c>
      <c r="N15" s="129" t="e">
        <f>AR_MA!AB54</f>
        <v>#DIV/0!</v>
      </c>
      <c r="O15" s="129" t="e">
        <f>AR_MA!AB55</f>
        <v>#DIV/0!</v>
      </c>
      <c r="P15" s="129" t="e">
        <f>AR_MA!AB56</f>
        <v>#DIV/0!</v>
      </c>
      <c r="Q15" s="129" t="e">
        <f>AR_MA!AB57</f>
        <v>#DIV/0!</v>
      </c>
      <c r="R15" s="4" t="e">
        <f>AR_MA!AB58</f>
        <v>#DIV/0!</v>
      </c>
    </row>
    <row r="16" spans="2:18" ht="12.75">
      <c r="B16" s="121" t="s">
        <v>10</v>
      </c>
      <c r="C16" s="47">
        <v>19</v>
      </c>
      <c r="D16" s="46">
        <v>18</v>
      </c>
      <c r="E16" s="46">
        <v>17</v>
      </c>
      <c r="F16" s="46">
        <v>16</v>
      </c>
      <c r="G16" s="46">
        <v>15</v>
      </c>
      <c r="H16" s="46">
        <v>14</v>
      </c>
      <c r="I16" s="46">
        <v>13</v>
      </c>
      <c r="J16" s="46">
        <v>12</v>
      </c>
      <c r="K16" s="46">
        <v>11</v>
      </c>
      <c r="L16" s="46">
        <v>10</v>
      </c>
      <c r="M16" s="46">
        <v>9</v>
      </c>
      <c r="N16" s="46">
        <v>8</v>
      </c>
      <c r="O16" s="46">
        <v>7</v>
      </c>
      <c r="P16" s="46">
        <v>6</v>
      </c>
      <c r="Q16" s="46">
        <v>5</v>
      </c>
      <c r="R16" s="48">
        <v>4</v>
      </c>
    </row>
    <row r="17" spans="2:18" ht="12.75">
      <c r="B17" s="121" t="s">
        <v>11</v>
      </c>
      <c r="C17" s="49" t="e">
        <f>0.5*LN((1+C15)/(1-C15))</f>
        <v>#DIV/0!</v>
      </c>
      <c r="D17" s="45" t="e">
        <f aca="true" t="shared" si="0" ref="D17:Q17">0.5*LN((1+D15)/(1-D15))</f>
        <v>#DIV/0!</v>
      </c>
      <c r="E17" s="45" t="e">
        <f t="shared" si="0"/>
        <v>#DIV/0!</v>
      </c>
      <c r="F17" s="45" t="e">
        <f t="shared" si="0"/>
        <v>#DIV/0!</v>
      </c>
      <c r="G17" s="45" t="e">
        <f t="shared" si="0"/>
        <v>#DIV/0!</v>
      </c>
      <c r="H17" s="45" t="e">
        <f t="shared" si="0"/>
        <v>#DIV/0!</v>
      </c>
      <c r="I17" s="45" t="e">
        <f t="shared" si="0"/>
        <v>#DIV/0!</v>
      </c>
      <c r="J17" s="45" t="e">
        <f t="shared" si="0"/>
        <v>#DIV/0!</v>
      </c>
      <c r="K17" s="45" t="e">
        <f t="shared" si="0"/>
        <v>#DIV/0!</v>
      </c>
      <c r="L17" s="45" t="e">
        <f t="shared" si="0"/>
        <v>#DIV/0!</v>
      </c>
      <c r="M17" s="45" t="e">
        <f t="shared" si="0"/>
        <v>#DIV/0!</v>
      </c>
      <c r="N17" s="45" t="e">
        <f t="shared" si="0"/>
        <v>#DIV/0!</v>
      </c>
      <c r="O17" s="45" t="e">
        <f t="shared" si="0"/>
        <v>#DIV/0!</v>
      </c>
      <c r="P17" s="45" t="e">
        <f t="shared" si="0"/>
        <v>#DIV/0!</v>
      </c>
      <c r="Q17" s="45" t="e">
        <f t="shared" si="0"/>
        <v>#DIV/0!</v>
      </c>
      <c r="R17" s="50" t="e">
        <f>0.5*LN((1+R15)/(1-R15))</f>
        <v>#DIV/0!</v>
      </c>
    </row>
    <row r="18" spans="2:18" ht="25.5">
      <c r="B18" s="122" t="s">
        <v>13</v>
      </c>
      <c r="C18" s="49" t="e">
        <f aca="true" t="shared" si="1" ref="C18:R18">ABS((C17-C22)/(SQRT(1/(C16-3))))</f>
        <v>#DIV/0!</v>
      </c>
      <c r="D18" s="45" t="e">
        <f t="shared" si="1"/>
        <v>#DIV/0!</v>
      </c>
      <c r="E18" s="45" t="e">
        <f t="shared" si="1"/>
        <v>#DIV/0!</v>
      </c>
      <c r="F18" s="45" t="e">
        <f t="shared" si="1"/>
        <v>#DIV/0!</v>
      </c>
      <c r="G18" s="45" t="e">
        <f t="shared" si="1"/>
        <v>#DIV/0!</v>
      </c>
      <c r="H18" s="45" t="e">
        <f t="shared" si="1"/>
        <v>#DIV/0!</v>
      </c>
      <c r="I18" s="45" t="e">
        <f t="shared" si="1"/>
        <v>#DIV/0!</v>
      </c>
      <c r="J18" s="45" t="e">
        <f t="shared" si="1"/>
        <v>#DIV/0!</v>
      </c>
      <c r="K18" s="45" t="e">
        <f t="shared" si="1"/>
        <v>#DIV/0!</v>
      </c>
      <c r="L18" s="45" t="e">
        <f t="shared" si="1"/>
        <v>#DIV/0!</v>
      </c>
      <c r="M18" s="45" t="e">
        <f t="shared" si="1"/>
        <v>#DIV/0!</v>
      </c>
      <c r="N18" s="45" t="e">
        <f t="shared" si="1"/>
        <v>#DIV/0!</v>
      </c>
      <c r="O18" s="45" t="e">
        <f t="shared" si="1"/>
        <v>#DIV/0!</v>
      </c>
      <c r="P18" s="45" t="e">
        <f t="shared" si="1"/>
        <v>#DIV/0!</v>
      </c>
      <c r="Q18" s="45" t="e">
        <f t="shared" si="1"/>
        <v>#DIV/0!</v>
      </c>
      <c r="R18" s="50" t="e">
        <f t="shared" si="1"/>
        <v>#DIV/0!</v>
      </c>
    </row>
    <row r="19" spans="2:18" ht="13.5" thickBot="1">
      <c r="B19" s="123" t="s">
        <v>14</v>
      </c>
      <c r="C19" s="119" t="e">
        <f aca="true" t="shared" si="2" ref="C19:R19">NORMSDIST(C18)</f>
        <v>#DIV/0!</v>
      </c>
      <c r="D19" s="60" t="e">
        <f t="shared" si="2"/>
        <v>#DIV/0!</v>
      </c>
      <c r="E19" s="60" t="e">
        <f t="shared" si="2"/>
        <v>#DIV/0!</v>
      </c>
      <c r="F19" s="60" t="e">
        <f t="shared" si="2"/>
        <v>#DIV/0!</v>
      </c>
      <c r="G19" s="60" t="e">
        <f t="shared" si="2"/>
        <v>#DIV/0!</v>
      </c>
      <c r="H19" s="60" t="e">
        <f t="shared" si="2"/>
        <v>#DIV/0!</v>
      </c>
      <c r="I19" s="60" t="e">
        <f t="shared" si="2"/>
        <v>#DIV/0!</v>
      </c>
      <c r="J19" s="60" t="e">
        <f t="shared" si="2"/>
        <v>#DIV/0!</v>
      </c>
      <c r="K19" s="60" t="e">
        <f t="shared" si="2"/>
        <v>#DIV/0!</v>
      </c>
      <c r="L19" s="60" t="e">
        <f t="shared" si="2"/>
        <v>#DIV/0!</v>
      </c>
      <c r="M19" s="60" t="e">
        <f t="shared" si="2"/>
        <v>#DIV/0!</v>
      </c>
      <c r="N19" s="60" t="e">
        <f t="shared" si="2"/>
        <v>#DIV/0!</v>
      </c>
      <c r="O19" s="60" t="e">
        <f t="shared" si="2"/>
        <v>#DIV/0!</v>
      </c>
      <c r="P19" s="60" t="e">
        <f t="shared" si="2"/>
        <v>#DIV/0!</v>
      </c>
      <c r="Q19" s="60" t="e">
        <f t="shared" si="2"/>
        <v>#DIV/0!</v>
      </c>
      <c r="R19" s="62" t="e">
        <f t="shared" si="2"/>
        <v>#DIV/0!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G37">
      <selection activeCell="L30" sqref="L30"/>
    </sheetView>
  </sheetViews>
  <sheetFormatPr defaultColWidth="11.421875" defaultRowHeight="12.75"/>
  <cols>
    <col min="1" max="1" width="12.7109375" style="0" customWidth="1"/>
    <col min="2" max="11" width="3.421875" style="0" customWidth="1"/>
    <col min="12" max="12" width="4.7109375" style="0" customWidth="1"/>
    <col min="13" max="21" width="3.421875" style="0" customWidth="1"/>
    <col min="22" max="22" width="4.28125" style="0" customWidth="1"/>
    <col min="23" max="16384" width="9.140625" style="0" customWidth="1"/>
  </cols>
  <sheetData>
    <row r="2" spans="1:22" ht="12.75">
      <c r="A2" t="s">
        <v>43</v>
      </c>
      <c r="B2" s="130">
        <v>0</v>
      </c>
      <c r="C2" s="130">
        <v>0</v>
      </c>
      <c r="D2" s="130">
        <v>0</v>
      </c>
      <c r="E2" s="130">
        <v>0</v>
      </c>
      <c r="F2" s="130">
        <v>0</v>
      </c>
      <c r="G2" s="130">
        <v>0</v>
      </c>
      <c r="H2" s="130">
        <v>0</v>
      </c>
      <c r="I2" s="130">
        <v>0</v>
      </c>
      <c r="J2" s="130">
        <v>0</v>
      </c>
      <c r="K2" s="130">
        <v>0</v>
      </c>
      <c r="M2" s="130">
        <v>0</v>
      </c>
      <c r="N2" s="130">
        <v>0</v>
      </c>
      <c r="O2" s="130">
        <v>0</v>
      </c>
      <c r="P2" s="130">
        <v>0</v>
      </c>
      <c r="Q2" s="130">
        <v>0</v>
      </c>
      <c r="R2" s="130">
        <v>0</v>
      </c>
      <c r="S2" s="130">
        <v>0</v>
      </c>
      <c r="T2" s="130">
        <v>0</v>
      </c>
      <c r="U2" s="130">
        <v>0</v>
      </c>
      <c r="V2" s="130">
        <v>0</v>
      </c>
    </row>
    <row r="3" spans="1:22" ht="12.75">
      <c r="A3" t="s">
        <v>44</v>
      </c>
      <c r="B3" s="130">
        <v>0.9</v>
      </c>
      <c r="C3" s="130">
        <v>0.6</v>
      </c>
      <c r="D3" s="130">
        <v>0.45</v>
      </c>
      <c r="E3" s="130">
        <v>0.38</v>
      </c>
      <c r="F3" s="130">
        <v>0.3</v>
      </c>
      <c r="G3" s="130">
        <v>0.2</v>
      </c>
      <c r="H3" s="130">
        <v>0.16</v>
      </c>
      <c r="I3" s="130">
        <v>0.12</v>
      </c>
      <c r="J3" s="130">
        <v>0.1</v>
      </c>
      <c r="K3" s="130">
        <v>0.08</v>
      </c>
      <c r="M3" s="130">
        <v>0.9</v>
      </c>
      <c r="N3" s="130">
        <v>0</v>
      </c>
      <c r="O3" s="130">
        <v>0</v>
      </c>
      <c r="P3" s="130">
        <v>0</v>
      </c>
      <c r="Q3" s="130">
        <v>0</v>
      </c>
      <c r="R3" s="130">
        <v>0</v>
      </c>
      <c r="S3" s="130">
        <v>0</v>
      </c>
      <c r="T3" s="130">
        <v>0</v>
      </c>
      <c r="U3" s="130">
        <v>0</v>
      </c>
      <c r="V3" s="130">
        <v>0</v>
      </c>
    </row>
    <row r="4" spans="1:22" ht="12.75">
      <c r="A4" t="s">
        <v>45</v>
      </c>
      <c r="B4" s="130">
        <v>0.85</v>
      </c>
      <c r="C4" s="130">
        <v>0.85</v>
      </c>
      <c r="D4" s="130">
        <v>0.55</v>
      </c>
      <c r="E4" s="130">
        <v>0.45</v>
      </c>
      <c r="F4" s="130">
        <v>0.35</v>
      </c>
      <c r="G4" s="130">
        <v>0.27</v>
      </c>
      <c r="H4" s="130">
        <v>0.21</v>
      </c>
      <c r="I4" s="130">
        <v>0.16</v>
      </c>
      <c r="J4" s="130">
        <v>0.11</v>
      </c>
      <c r="K4" s="130">
        <v>0.08</v>
      </c>
      <c r="M4" s="130">
        <v>0.9</v>
      </c>
      <c r="N4" s="130">
        <v>0.8</v>
      </c>
      <c r="O4" s="130">
        <v>0</v>
      </c>
      <c r="P4" s="130">
        <v>0</v>
      </c>
      <c r="Q4" s="130">
        <v>0</v>
      </c>
      <c r="R4" s="130">
        <v>0</v>
      </c>
      <c r="S4" s="130">
        <v>0</v>
      </c>
      <c r="T4" s="130">
        <v>0</v>
      </c>
      <c r="U4" s="130">
        <v>0</v>
      </c>
      <c r="V4" s="130">
        <v>0</v>
      </c>
    </row>
    <row r="5" spans="1:22" ht="12.75">
      <c r="A5" t="s">
        <v>46</v>
      </c>
      <c r="B5" s="130">
        <v>0.9</v>
      </c>
      <c r="C5" s="130">
        <v>0</v>
      </c>
      <c r="D5" s="130">
        <v>0</v>
      </c>
      <c r="E5" s="130">
        <v>0</v>
      </c>
      <c r="F5" s="130">
        <v>0</v>
      </c>
      <c r="G5" s="130">
        <v>0</v>
      </c>
      <c r="H5" s="130">
        <v>0</v>
      </c>
      <c r="I5" s="130">
        <v>0</v>
      </c>
      <c r="J5" s="130">
        <v>0</v>
      </c>
      <c r="K5" s="130">
        <v>0</v>
      </c>
      <c r="M5" s="130">
        <v>0.9</v>
      </c>
      <c r="N5" s="130">
        <v>0.6</v>
      </c>
      <c r="O5" s="130">
        <v>0.45</v>
      </c>
      <c r="P5" s="130">
        <v>0.38</v>
      </c>
      <c r="Q5" s="130">
        <v>0.3</v>
      </c>
      <c r="R5" s="130">
        <v>0.2</v>
      </c>
      <c r="S5" s="130">
        <v>0.16</v>
      </c>
      <c r="T5" s="130">
        <v>0.12</v>
      </c>
      <c r="U5" s="130">
        <v>0.1</v>
      </c>
      <c r="V5" s="130">
        <v>0.08</v>
      </c>
    </row>
    <row r="6" spans="1:22" ht="12.75">
      <c r="A6" t="s">
        <v>47</v>
      </c>
      <c r="B6" s="130">
        <v>0.9</v>
      </c>
      <c r="C6" s="130">
        <v>0.8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M6" s="130">
        <v>0.85</v>
      </c>
      <c r="N6" s="130">
        <v>0.85</v>
      </c>
      <c r="O6" s="130">
        <v>0.55</v>
      </c>
      <c r="P6" s="130">
        <v>0.45</v>
      </c>
      <c r="Q6" s="130">
        <v>0.35</v>
      </c>
      <c r="R6" s="130">
        <v>0.27</v>
      </c>
      <c r="S6" s="130">
        <v>0.21</v>
      </c>
      <c r="T6" s="130">
        <v>0.16</v>
      </c>
      <c r="U6" s="130">
        <v>0.11</v>
      </c>
      <c r="V6" s="130">
        <v>0.08</v>
      </c>
    </row>
    <row r="7" spans="2:11" ht="12.75"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21" ht="12.75">
      <c r="A8" t="s">
        <v>48</v>
      </c>
      <c r="B8" s="130">
        <v>0.95</v>
      </c>
      <c r="C8" s="130">
        <v>0.9</v>
      </c>
      <c r="D8" s="130">
        <v>0.85</v>
      </c>
      <c r="E8" s="130">
        <v>0.8</v>
      </c>
      <c r="F8" s="130">
        <v>0.75</v>
      </c>
      <c r="G8" s="130">
        <v>0.7</v>
      </c>
      <c r="H8" s="130">
        <v>0.65</v>
      </c>
      <c r="I8" s="130">
        <v>0.6</v>
      </c>
      <c r="J8" s="130">
        <v>0.55</v>
      </c>
      <c r="K8" s="130">
        <v>0.5</v>
      </c>
      <c r="M8" s="130">
        <v>0.9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</row>
    <row r="9" spans="2:11" ht="12.75"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1" ht="12.75"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2:11" ht="12.75"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2:11" ht="12.75"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2:11" ht="12.75"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2:11" ht="12.75"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2:11" ht="12.75"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2:11" ht="12.75">
      <c r="B18" s="130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2:11" ht="12.75"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2:11" ht="12.75"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2:11" ht="12.75">
      <c r="B21" s="130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2:11" ht="12.75"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2:11" ht="12.75"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2:11" ht="12.75"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2:11" ht="12.75"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2:11" ht="12.75"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</cp:lastModifiedBy>
  <dcterms:created xsi:type="dcterms:W3CDTF">2005-06-18T13:19:12Z</dcterms:created>
  <dcterms:modified xsi:type="dcterms:W3CDTF">2018-12-19T18:06:57Z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