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006" yWindow="30" windowWidth="21120" windowHeight="15465" activeTab="3"/>
  </bookViews>
  <sheets>
    <sheet name="1. Einzeln, mit Wiederholungen" sheetId="1" r:id="rId1"/>
    <sheet name="2. Einzeln, ohne Wiederholungen" sheetId="2" r:id="rId2"/>
    <sheet name="3. Zusammengefasst" sheetId="3" r:id="rId3"/>
    <sheet name="4. Weiter Zusammengefas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</author>
  </authors>
  <commentList>
    <comment ref="K2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Falls "grösser" Angabe: Batterie wurde nicht restlos leergefahrem, sondern der Test vorher abgebrochen.</t>
        </r>
      </text>
    </comment>
    <comment ref="H8" authorId="0">
      <text>
        <r>
          <rPr>
            <sz val="8"/>
            <rFont val="Tahoma"/>
            <family val="2"/>
          </rPr>
          <t xml:space="preserve">Offensichtlicher Fehler beim Archivieren unterlaufen. </t>
        </r>
        <r>
          <rPr>
            <sz val="8"/>
            <rFont val="Tahoma"/>
            <family val="2"/>
          </rPr>
          <t xml:space="preserve">
Mittelwert der 100 Ohm Batterien verwendet.</t>
        </r>
      </text>
    </comment>
    <comment ref="H80" authorId="0">
      <text>
        <r>
          <rPr>
            <sz val="8"/>
            <rFont val="Tahoma"/>
            <family val="2"/>
          </rPr>
          <t xml:space="preserve">Offensichtlicher Fehler beim Archivieren unterlaufen. 
Mittelwert der 100 Ohm Batterien verwendet.
</t>
        </r>
      </text>
    </comment>
    <comment ref="H151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Vergessen zu messen.Werte der 10 Ohm Batterien verwendet</t>
        </r>
      </text>
    </comment>
    <comment ref="H155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Vergessen zu messen.Werte der 10 Ohm Batterien verwendet</t>
        </r>
      </text>
    </comment>
    <comment ref="H159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Vergessen zu messen.Werte der 10 Ohm Batterien verwendet</t>
        </r>
      </text>
    </comment>
    <comment ref="H163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ergessen zu messen.Werte der 10 Ohm Batterien verwendet</t>
        </r>
      </text>
    </comment>
    <comment ref="I166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</t>
        </r>
      </text>
    </comment>
    <comment ref="I181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</t>
        </r>
      </text>
    </comment>
    <comment ref="I185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 bei Testbeginn</t>
        </r>
      </text>
    </comment>
    <comment ref="L181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</t>
        </r>
      </text>
    </comment>
  </commentList>
</comments>
</file>

<file path=xl/comments2.xml><?xml version="1.0" encoding="utf-8"?>
<comments xmlns="http://schemas.openxmlformats.org/spreadsheetml/2006/main">
  <authors>
    <author>tr</author>
  </authors>
  <commentList>
    <comment ref="K2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Falls "grösser" Angabe: Batterie wurde nicht restlos leergefahrem, sondern der Test vorher abgebrochen.</t>
        </r>
      </text>
    </comment>
    <comment ref="H13" authorId="0">
      <text>
        <r>
          <rPr>
            <sz val="8"/>
            <rFont val="Tahoma"/>
            <family val="2"/>
          </rPr>
          <t xml:space="preserve">Offensichtlicher Fehler beim Archivieren unterlaufen. </t>
        </r>
        <r>
          <rPr>
            <sz val="8"/>
            <rFont val="Tahoma"/>
            <family val="2"/>
          </rPr>
          <t xml:space="preserve">
Mittelwert der 100 Ohm Batterien verwendet.</t>
        </r>
      </text>
    </comment>
    <comment ref="H154" authorId="0">
      <text>
        <r>
          <rPr>
            <sz val="8"/>
            <rFont val="Tahoma"/>
            <family val="2"/>
          </rPr>
          <t xml:space="preserve">Offensichtlicher Fehler beim Archivieren unterlaufen. 
Mittelwert der 100 Ohm Batterien verwendet.
</t>
        </r>
      </text>
    </comment>
    <comment ref="H123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Vergessen zu messen.Werte der 10 Ohm Batterien verwendet</t>
        </r>
      </text>
    </comment>
    <comment ref="H170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Vergessen zu messen.Werte der 10 Ohm Batterien verwendet</t>
        </r>
      </text>
    </comment>
    <comment ref="H57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Vergessen zu messen.Werte der 10 Ohm Batterien verwendet</t>
        </r>
      </text>
    </comment>
    <comment ref="H150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ergessen zu messen.Werte der 10 Ohm Batterien verwendet</t>
        </r>
      </text>
    </comment>
    <comment ref="I153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</t>
        </r>
      </text>
    </comment>
    <comment ref="I117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</t>
        </r>
      </text>
    </comment>
    <comment ref="L117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</t>
        </r>
      </text>
    </comment>
    <comment ref="I109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kurzschluss bei Testbeginn</t>
        </r>
      </text>
    </comment>
  </commentList>
</comments>
</file>

<file path=xl/comments4.xml><?xml version="1.0" encoding="utf-8"?>
<comments xmlns="http://schemas.openxmlformats.org/spreadsheetml/2006/main">
  <authors>
    <author>tr</author>
  </authors>
  <commentList>
    <comment ref="L2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Einfach nach Rangsummen sortiert. </t>
        </r>
      </text>
    </comment>
    <comment ref="K2" authorId="0">
      <text>
        <r>
          <rPr>
            <b/>
            <sz val="8"/>
            <rFont val="Tahoma"/>
            <family val="2"/>
          </rPr>
          <t>tr:</t>
        </r>
        <r>
          <rPr>
            <sz val="8"/>
            <rFont val="Tahoma"/>
            <family val="2"/>
          </rPr>
          <t xml:space="preserve">
Rangsumme aus 4 Einzelrängen.</t>
        </r>
      </text>
    </comment>
    <comment ref="N2" authorId="0">
      <text>
        <r>
          <rPr>
            <b/>
            <sz val="8"/>
            <rFont val="Tahoma"/>
            <family val="0"/>
          </rPr>
          <t>tr:</t>
        </r>
        <r>
          <rPr>
            <sz val="8"/>
            <rFont val="Tahoma"/>
            <family val="0"/>
          </rPr>
          <t xml:space="preserve">
Aus 3. Zusammengefasst</t>
        </r>
      </text>
    </comment>
  </commentList>
</comments>
</file>

<file path=xl/sharedStrings.xml><?xml version="1.0" encoding="utf-8"?>
<sst xmlns="http://schemas.openxmlformats.org/spreadsheetml/2006/main" count="1885" uniqueCount="427">
  <si>
    <t>Marke / Aufschrift</t>
  </si>
  <si>
    <t>Technologie / Grösse</t>
  </si>
  <si>
    <t>Lastwiderstand 
[Ohm] </t>
  </si>
  <si>
    <t>Produktionsdatum / 
Haltbarkeitsdatum</t>
  </si>
  <si>
    <t>Nutzbare Energie bis 1,2V [kJ]</t>
  </si>
  <si>
    <t>Nutzbare Energie bis 1,0V [kJ]</t>
  </si>
  <si>
    <t>Gesamte 
Energie [kJ]</t>
  </si>
  <si>
    <t>Maxell Alkaline</t>
  </si>
  <si>
    <t>Alkali / Mono</t>
  </si>
  <si>
    <t>Batterie-
gewicht [g]</t>
  </si>
  <si>
    <t>Nutzbare Ladungsmenge bis 1,2V [Ah]</t>
  </si>
  <si>
    <t>Nutzbare Ladungsmenge bis 1,0V [Ah]</t>
  </si>
  <si>
    <t>Messplatz</t>
  </si>
  <si>
    <t>U0 [V]</t>
  </si>
  <si>
    <t>&gt; 17,26</t>
  </si>
  <si>
    <t>&gt; 70,82</t>
  </si>
  <si>
    <t>&gt; 69,77</t>
  </si>
  <si>
    <t>&gt; 69,59</t>
  </si>
  <si>
    <t>&gt; 16,88</t>
  </si>
  <si>
    <t>&gt; 16,80</t>
  </si>
  <si>
    <t>&gt; 17,10</t>
  </si>
  <si>
    <t>&gt; 71,75</t>
  </si>
  <si>
    <t>Manuell</t>
  </si>
  <si>
    <t>Camelion Plus Alkaline</t>
  </si>
  <si>
    <t>06/2020</t>
  </si>
  <si>
    <t>Philips Power Alkaline</t>
  </si>
  <si>
    <t>Duracell Original Equipment Accessory</t>
  </si>
  <si>
    <t>Energizer Industrial</t>
  </si>
  <si>
    <t xml:space="preserve">Energizer </t>
  </si>
  <si>
    <t>GuG Powercell</t>
  </si>
  <si>
    <t>GuG Mono</t>
  </si>
  <si>
    <t>Philips Powerlife</t>
  </si>
  <si>
    <t>Sony Stamina Plus Alkaline</t>
  </si>
  <si>
    <t>Eunicell Super Alkaline</t>
  </si>
  <si>
    <t>Amazon Basics Alkaline</t>
  </si>
  <si>
    <t>nicht angegeben</t>
  </si>
  <si>
    <t>VARTA US Army</t>
  </si>
  <si>
    <t>Mediarange Premium Alkaline</t>
  </si>
  <si>
    <t>Cardiocell Alkaline Plus</t>
  </si>
  <si>
    <t>real,- Powerline</t>
  </si>
  <si>
    <t>Lidl Aerocell</t>
  </si>
  <si>
    <t>Philips Powerlife Baby</t>
  </si>
  <si>
    <t>Kclassic Alkaline</t>
  </si>
  <si>
    <t>Tecxus Alkaline Maximum</t>
  </si>
  <si>
    <t>VARTA High Energy</t>
  </si>
  <si>
    <t>03/2017 / 12/2027</t>
  </si>
  <si>
    <t>Pearl Super Alkaline</t>
  </si>
  <si>
    <t>EnergyXXL Super Alkaline</t>
  </si>
  <si>
    <t>Ansmann Alkaline</t>
  </si>
  <si>
    <t>VARTA Energy</t>
  </si>
  <si>
    <t>Daimon</t>
  </si>
  <si>
    <t>GP Super</t>
  </si>
  <si>
    <t>Panasonic Pro Power</t>
  </si>
  <si>
    <t>VARTA Industrial</t>
  </si>
  <si>
    <t>&gt; 65,37</t>
  </si>
  <si>
    <t>&gt; 15,52</t>
  </si>
  <si>
    <t>&gt; 67,11</t>
  </si>
  <si>
    <t>&gt; 15,84</t>
  </si>
  <si>
    <t>&gt; 15,49</t>
  </si>
  <si>
    <t>&gt; 65,60</t>
  </si>
  <si>
    <t>&gt; 15,54</t>
  </si>
  <si>
    <t>&gt; 65,77</t>
  </si>
  <si>
    <t>ca.1,619</t>
  </si>
  <si>
    <t>ca.1,625</t>
  </si>
  <si>
    <t>&gt; 72,84</t>
  </si>
  <si>
    <t>&gt; 74,49</t>
  </si>
  <si>
    <t>&gt; 74,72</t>
  </si>
  <si>
    <t>&gt; 73,08</t>
  </si>
  <si>
    <t>&gt; 18,23</t>
  </si>
  <si>
    <t>&gt; 18,78</t>
  </si>
  <si>
    <t>&gt; 18,82</t>
  </si>
  <si>
    <t>&gt; 18,52</t>
  </si>
  <si>
    <t>&gt; 16,06</t>
  </si>
  <si>
    <t>&gt; 15,83</t>
  </si>
  <si>
    <t>&gt; 15,86</t>
  </si>
  <si>
    <t>&gt; 16,68</t>
  </si>
  <si>
    <t>&gt; 69,48</t>
  </si>
  <si>
    <t>&gt; 65,00</t>
  </si>
  <si>
    <t>&gt; 64,60</t>
  </si>
  <si>
    <t>&gt; 66,30</t>
  </si>
  <si>
    <t>&gt; 68,84</t>
  </si>
  <si>
    <t>&gt; 67,46</t>
  </si>
  <si>
    <t>&gt; 68,03</t>
  </si>
  <si>
    <t>&gt; 68,69</t>
  </si>
  <si>
    <t>&gt; 16,14</t>
  </si>
  <si>
    <t>&gt; 16,04</t>
  </si>
  <si>
    <t>&gt; 16,08</t>
  </si>
  <si>
    <t>&gt; 51,61</t>
  </si>
  <si>
    <t>&gt; 62,89</t>
  </si>
  <si>
    <t>&gt; 63,57</t>
  </si>
  <si>
    <t>&gt; 63,92</t>
  </si>
  <si>
    <t>&gt; 12,8</t>
  </si>
  <si>
    <t>&gt; 14,6</t>
  </si>
  <si>
    <t>&gt; 14,66</t>
  </si>
  <si>
    <t>&gt; 14,8</t>
  </si>
  <si>
    <t>&gt; 64,49</t>
  </si>
  <si>
    <t>&gt; 55,15</t>
  </si>
  <si>
    <t>&gt; 68,65</t>
  </si>
  <si>
    <t>&gt; 71,36</t>
  </si>
  <si>
    <t>&gt; 17,53</t>
  </si>
  <si>
    <t>&gt; 15,80</t>
  </si>
  <si>
    <t>&gt; 13,68</t>
  </si>
  <si>
    <t>&gt; 16,89</t>
  </si>
  <si>
    <t>&gt; 70,66</t>
  </si>
  <si>
    <t>&gt; 68,14</t>
  </si>
  <si>
    <t>&gt; 63,45</t>
  </si>
  <si>
    <t>&gt; 70,42</t>
  </si>
  <si>
    <t>&gt; 16,27</t>
  </si>
  <si>
    <t>&gt; 15,88</t>
  </si>
  <si>
    <t>&gt; 15,14</t>
  </si>
  <si>
    <t>&gt; 16,28</t>
  </si>
  <si>
    <t>&gt; 17,79</t>
  </si>
  <si>
    <t>&gt; 17,46</t>
  </si>
  <si>
    <t>&gt; 17,39</t>
  </si>
  <si>
    <t>&gt; 17,80</t>
  </si>
  <si>
    <t>&gt; 72,48</t>
  </si>
  <si>
    <t>&gt; 72,56</t>
  </si>
  <si>
    <t>&gt; 71,04</t>
  </si>
  <si>
    <t>&gt; 70,78</t>
  </si>
  <si>
    <t>&gt; 69,45</t>
  </si>
  <si>
    <t>&gt; 71,19</t>
  </si>
  <si>
    <t>&gt; 71,62</t>
  </si>
  <si>
    <t>&gt; 17,12</t>
  </si>
  <si>
    <t>&gt; 16,82</t>
  </si>
  <si>
    <t>&gt; 17,27</t>
  </si>
  <si>
    <t>&gt; 17,35</t>
  </si>
  <si>
    <t>&gt; 67,55</t>
  </si>
  <si>
    <t>&gt; 58,95</t>
  </si>
  <si>
    <t>&gt; 61,74</t>
  </si>
  <si>
    <t>&gt; 66,66</t>
  </si>
  <si>
    <t>&gt; 16,36</t>
  </si>
  <si>
    <t>&gt; 14,21</t>
  </si>
  <si>
    <t>&gt; 14,90</t>
  </si>
  <si>
    <t>&gt; 16,12</t>
  </si>
  <si>
    <t>&gt; 51,15</t>
  </si>
  <si>
    <t>&gt; 51,99</t>
  </si>
  <si>
    <t>&gt; 51,91</t>
  </si>
  <si>
    <t>&gt; 52,34</t>
  </si>
  <si>
    <t>&gt; 11,72</t>
  </si>
  <si>
    <t>&gt; 11,86</t>
  </si>
  <si>
    <t>&gt; 11,84</t>
  </si>
  <si>
    <t>&gt; 11,91</t>
  </si>
  <si>
    <t>&gt; 66,00</t>
  </si>
  <si>
    <t>&gt; 64,97</t>
  </si>
  <si>
    <t>&gt; 67,96</t>
  </si>
  <si>
    <t>&gt; 67,77</t>
  </si>
  <si>
    <t>&gt; 15,50</t>
  </si>
  <si>
    <t>&gt; 15,30</t>
  </si>
  <si>
    <t>&gt; 15,97</t>
  </si>
  <si>
    <t>&gt; 15,81</t>
  </si>
  <si>
    <t>&gt; 57,77</t>
  </si>
  <si>
    <t>&gt; 61,87</t>
  </si>
  <si>
    <t>&gt; 61,48</t>
  </si>
  <si>
    <t>&gt; 59,43</t>
  </si>
  <si>
    <t>&gt; 13,56</t>
  </si>
  <si>
    <t>&gt; 14,55</t>
  </si>
  <si>
    <t>&gt; 14,48</t>
  </si>
  <si>
    <t>&gt; 13,90</t>
  </si>
  <si>
    <t>&gt; 56,17</t>
  </si>
  <si>
    <t>&gt; 56,34</t>
  </si>
  <si>
    <t>&gt; 56,59</t>
  </si>
  <si>
    <t>&gt; 56,16</t>
  </si>
  <si>
    <t>&gt; 12,87</t>
  </si>
  <si>
    <t>&gt; 12,89</t>
  </si>
  <si>
    <t>&gt; 12,93</t>
  </si>
  <si>
    <t>&gt; 57,59</t>
  </si>
  <si>
    <t>&gt; 55,01</t>
  </si>
  <si>
    <t>&gt; 59,52</t>
  </si>
  <si>
    <t>&gt; 53,73</t>
  </si>
  <si>
    <t>&gt; 13,09</t>
  </si>
  <si>
    <t>&gt; 12,23</t>
  </si>
  <si>
    <t>&gt; 13,50</t>
  </si>
  <si>
    <t>&gt; 12,34</t>
  </si>
  <si>
    <t>&gt; 57,42</t>
  </si>
  <si>
    <t>&gt; 55,12</t>
  </si>
  <si>
    <t>&gt; 56,31</t>
  </si>
  <si>
    <t>&gt; 54,88</t>
  </si>
  <si>
    <t>&gt; 13,05</t>
  </si>
  <si>
    <t>&gt; 12,68</t>
  </si>
  <si>
    <t>&gt; 12,86</t>
  </si>
  <si>
    <t>&gt; 12,56</t>
  </si>
  <si>
    <t>&gt; 65,14</t>
  </si>
  <si>
    <t>&gt; 62,94</t>
  </si>
  <si>
    <t>&gt; 64,09</t>
  </si>
  <si>
    <t>&gt; 60,45</t>
  </si>
  <si>
    <t>&gt; 15,89</t>
  </si>
  <si>
    <t>&gt; 15,32</t>
  </si>
  <si>
    <t>&gt; 14,77</t>
  </si>
  <si>
    <t>&gt; 65,63</t>
  </si>
  <si>
    <t>&gt; 66,90</t>
  </si>
  <si>
    <t>&gt; 66,20</t>
  </si>
  <si>
    <t>&gt; 64,20</t>
  </si>
  <si>
    <t>&gt; 15,93</t>
  </si>
  <si>
    <t>&gt; 16,16</t>
  </si>
  <si>
    <t>&gt; 15,98</t>
  </si>
  <si>
    <t>&gt; 15,68</t>
  </si>
  <si>
    <t>&gt; 60,98</t>
  </si>
  <si>
    <t>&gt; 61,17</t>
  </si>
  <si>
    <t>&gt; 62,14</t>
  </si>
  <si>
    <t>&gt; 61,26</t>
  </si>
  <si>
    <t>&gt; 14,11</t>
  </si>
  <si>
    <t>&gt; 14,43</t>
  </si>
  <si>
    <t>&gt; 14,10</t>
  </si>
  <si>
    <t>Manuell, BL</t>
  </si>
  <si>
    <t>Manuell, GE</t>
  </si>
  <si>
    <t>Manuell, GN</t>
  </si>
  <si>
    <t>Manuell, RO</t>
  </si>
  <si>
    <t>12/2015 / 06/2026</t>
  </si>
  <si>
    <t>07/2010 /  06/2015</t>
  </si>
  <si>
    <t>Camelion Super Heavy Duty</t>
  </si>
  <si>
    <t>GP Extra Heavy Duty</t>
  </si>
  <si>
    <t xml:space="preserve">Maxell Zinc </t>
  </si>
  <si>
    <t>Panasonic General Purpose</t>
  </si>
  <si>
    <t>Philips Long Life</t>
  </si>
  <si>
    <t>Varta Superlife</t>
  </si>
  <si>
    <t>&gt; 84,84</t>
  </si>
  <si>
    <t>&gt; 84,95</t>
  </si>
  <si>
    <t>&gt; 84,22</t>
  </si>
  <si>
    <t>&gt; 84,35</t>
  </si>
  <si>
    <t>&gt; 19,40</t>
  </si>
  <si>
    <t>&gt; 19,49</t>
  </si>
  <si>
    <t>&gt; 19,22</t>
  </si>
  <si>
    <t>&gt; 19,45</t>
  </si>
  <si>
    <t>&gt; 81,71</t>
  </si>
  <si>
    <t>&gt; 83,20</t>
  </si>
  <si>
    <t>&gt; 82,21</t>
  </si>
  <si>
    <t>&gt; 83,35</t>
  </si>
  <si>
    <t>&gt; 18,62</t>
  </si>
  <si>
    <t>&gt; 18,92</t>
  </si>
  <si>
    <t>&gt; 18,50</t>
  </si>
  <si>
    <t>&gt; 18,83</t>
  </si>
  <si>
    <t>&gt; 93,53</t>
  </si>
  <si>
    <t>&gt; 92,30</t>
  </si>
  <si>
    <t>&gt; 94,61</t>
  </si>
  <si>
    <t>&gt; 92,67</t>
  </si>
  <si>
    <t>&gt; 21,70</t>
  </si>
  <si>
    <t>&gt; 21,34</t>
  </si>
  <si>
    <t>&gt; 21,89</t>
  </si>
  <si>
    <t>&gt; 21,50</t>
  </si>
  <si>
    <t>&gt; 19,80</t>
  </si>
  <si>
    <t>&gt; 19,85</t>
  </si>
  <si>
    <t>&gt; 19,79</t>
  </si>
  <si>
    <t>&gt; 19,83</t>
  </si>
  <si>
    <t>&gt; 86,40</t>
  </si>
  <si>
    <t>&gt; 86,60</t>
  </si>
  <si>
    <t>&gt; 86,33</t>
  </si>
  <si>
    <t>&gt; 86,52</t>
  </si>
  <si>
    <t>&gt; 83,40</t>
  </si>
  <si>
    <t>&gt; 82,85</t>
  </si>
  <si>
    <t>&gt; 83,05</t>
  </si>
  <si>
    <t>&gt; 83,22</t>
  </si>
  <si>
    <t>&gt; 19,26</t>
  </si>
  <si>
    <t>&gt; 19,17</t>
  </si>
  <si>
    <t>&gt; 19,24</t>
  </si>
  <si>
    <t>&gt; 19,25</t>
  </si>
  <si>
    <t>&gt; 86,95</t>
  </si>
  <si>
    <t>&gt; 86,53</t>
  </si>
  <si>
    <t>&gt; 86,09</t>
  </si>
  <si>
    <t>&gt; 86,87</t>
  </si>
  <si>
    <t>&gt; 19,86</t>
  </si>
  <si>
    <t>&gt; 19,78</t>
  </si>
  <si>
    <t>&gt; 82,52</t>
  </si>
  <si>
    <t>&gt; 77,45</t>
  </si>
  <si>
    <t>&gt; 79,80</t>
  </si>
  <si>
    <t>&gt; 82,70</t>
  </si>
  <si>
    <t>&gt; 18,60</t>
  </si>
  <si>
    <t>&gt; 17,50</t>
  </si>
  <si>
    <t>&gt; 18,04</t>
  </si>
  <si>
    <t>&gt; 18,69</t>
  </si>
  <si>
    <t>nicht lesbar</t>
  </si>
  <si>
    <t>&gt; 70,44</t>
  </si>
  <si>
    <t>&gt; 16,63</t>
  </si>
  <si>
    <t>&gt; 60,4</t>
  </si>
  <si>
    <t>&gt; 14,1</t>
  </si>
  <si>
    <t>Ansmann Industrial</t>
  </si>
  <si>
    <t>Anzahl Jahre Testbeginn bis MHD</t>
  </si>
  <si>
    <t>Nicht ermittelbar</t>
  </si>
  <si>
    <t>Anmerkungen</t>
  </si>
  <si>
    <t>Aus dem Verbrauchsmaterial
des Verfassers</t>
  </si>
  <si>
    <r>
      <t xml:space="preserve">Alkali / </t>
    </r>
    <r>
      <rPr>
        <sz val="10"/>
        <color indexed="10"/>
        <rFont val="Arial"/>
        <family val="2"/>
      </rPr>
      <t>Baby</t>
    </r>
  </si>
  <si>
    <t>Duracell (ohne weitere Bezeichner)</t>
  </si>
  <si>
    <t>Eigens für den Test angeschafft</t>
  </si>
  <si>
    <t xml:space="preserve">Aus KFZ Warnblinkgeräten.
Höchstwahrscheinlich unbenutzt.
Beide Batterien wären noch
gut brauchbar gewesen.
Energieinhalt nur wenig reduziert. </t>
  </si>
  <si>
    <t>Eigens für den Test angeschafft. 
Hersteller ist offenbar VARTA</t>
  </si>
  <si>
    <t>Eigens für den Test angeschafft. 
Äussere Beschaffenheit kommt
Camelion am nächsten</t>
  </si>
  <si>
    <t>Eigens für den Test angeschafft. 
Nicht unterscheidbar von
Panasonic General Purpose</t>
  </si>
  <si>
    <t>Eigens für den Test angeschafft. 
Hersteller ist offenbar Panasonic</t>
  </si>
  <si>
    <r>
      <t>Zink</t>
    </r>
    <r>
      <rPr>
        <sz val="10"/>
        <rFont val="Arial"/>
        <family val="2"/>
      </rPr>
      <t xml:space="preserve"> / Mono</t>
    </r>
  </si>
  <si>
    <t>Nicht ermittelbar; vorher ausgelaufen</t>
  </si>
  <si>
    <t>Fehlt</t>
  </si>
  <si>
    <r>
      <t xml:space="preserve">12/2011 / </t>
    </r>
    <r>
      <rPr>
        <sz val="10"/>
        <color indexed="10"/>
        <rFont val="Arial"/>
        <family val="2"/>
      </rPr>
      <t>nicht angegeben</t>
    </r>
  </si>
  <si>
    <t xml:space="preserve">Test beginn </t>
  </si>
  <si>
    <t>Gesamte Ladungs menge [Ah]</t>
  </si>
  <si>
    <r>
      <t>12/2011 /</t>
    </r>
    <r>
      <rPr>
        <sz val="10"/>
        <color indexed="10"/>
        <rFont val="Arial"/>
        <family val="2"/>
      </rPr>
      <t xml:space="preserve"> nicht angegeben; vermutlich ca. 12/2016</t>
    </r>
  </si>
  <si>
    <t>ID</t>
  </si>
  <si>
    <t>In einem Schrank gefunden.
Höchstwahrscheinlich unbenutzt.
Diese Batterie wäre noch gut brauchbar gewesen. Energieinhalt ca. 20% reduziert.
Hersteller offenbar Duracell</t>
  </si>
  <si>
    <t xml:space="preserve">In einem Schrank gefunden.
Höchstwahrscheinlich unbenutzt.
Diese Batterie wäre gerade noch
brauchbar gewesen.
Energieinhalt sehr stark reduziert
(um ~75% auf ~25%). </t>
  </si>
  <si>
    <t xml:space="preserve">Aus dem Verbrauchsmaterial
des Verfassers. Batterie wäre noch gut brauchbar gewesen.
Fast wie neu. </t>
  </si>
  <si>
    <t>Bei Verwandten gefunden.
Höchstwahrscheinlich unbenutzt.
Batterie war von neuen
nicht zu unterscheiden. 
Hersteller ist offenbar GP</t>
  </si>
  <si>
    <t xml:space="preserve">In einem Schrank gefunden.
Höchstwahrscheinlich unbenutzt.
Batterie wäre noch
gut brauchbar gewesen.
Energieinhalt nur wenig reduziert. </t>
  </si>
  <si>
    <t xml:space="preserve">Aus KFZ Warnblinkgeräten.
Höchstwahrscheinlich unbenutzt.
Batterie wäre noch
gut brauchbar gewesen.
Energieinhalt nur wenig reduziert. </t>
  </si>
  <si>
    <t xml:space="preserve">Aus KFZ Warnblinkgeräten.
Höchstwahrscheinlich unbenutzt.
Batterien wäre noch
gut brauchbar gewesen.
Energieinhalt nur wenig reduziert. </t>
  </si>
  <si>
    <t>Bei Verwandten gefunden. Höchstwahrscheinlich unbenutzt. Beide Batterien waren von neuen nicht zu unterscheiden. 
Hersteller ist offenbar GP</t>
  </si>
  <si>
    <t>Nicht angegeben; vermutlich ca. 12/2016</t>
  </si>
  <si>
    <t>(-1,1)</t>
  </si>
  <si>
    <t xml:space="preserve"> (2,7)</t>
  </si>
  <si>
    <t>Marke / Bild</t>
  </si>
  <si>
    <t>MHD</t>
  </si>
  <si>
    <t xml:space="preserve"> (5,8)</t>
  </si>
  <si>
    <t>Maxell Alkaline 
(Alkali / Mono)</t>
  </si>
  <si>
    <t>Camelion Plus Alkaline 
(Alkali / Mono)</t>
  </si>
  <si>
    <t>Philips Power Alkaline 
(Alkali / Mono)</t>
  </si>
  <si>
    <t>Duracell Original Equipment Accessory 
(Alkali / Mono)</t>
  </si>
  <si>
    <t>Energizer Industrial 
(Alkali / Mono)</t>
  </si>
  <si>
    <t>Energizer  
(Alkali / Mono)</t>
  </si>
  <si>
    <t>GuG Powercell 
(Alkali / Mono)</t>
  </si>
  <si>
    <t>GuG Mono 
(Alkali / Mono)</t>
  </si>
  <si>
    <t>Philips Powerlife 
(Alkali / Mono)</t>
  </si>
  <si>
    <t>Eunicell Super Alkaline 
(Alkali / Mono)</t>
  </si>
  <si>
    <t>Amazon Basics Alkaline 
(Alkali / Mono)</t>
  </si>
  <si>
    <t>Sony Stamina Plus Alkaline 
(Alkali / Mono)</t>
  </si>
  <si>
    <t>VARTA US Army 
(Alkali / Mono)
(Prod.Dat. Dez 2011)</t>
  </si>
  <si>
    <t>Cardiocell Alkaline Plus 
(Alkali / Mono)</t>
  </si>
  <si>
    <t>Kclassic Alkaline 
(Alkali / Mono)</t>
  </si>
  <si>
    <t>Mediarange Premium Alkaline 
(Alkali / Mono)</t>
  </si>
  <si>
    <t>real,- Powerline 
(Alkali / Mono)</t>
  </si>
  <si>
    <t>Lidl Aerocell 
(Alkali / Mono)</t>
  </si>
  <si>
    <t>Tecxus Alkaline Maximum
(Alkali / Mono)</t>
  </si>
  <si>
    <t>VARTA High Energy 
(Prod.Dat. Mar 2017) 
(Alkali / Mono)</t>
  </si>
  <si>
    <t>VARTA Energy 
(Prod.Dat. Jul 2010) 
(Alkali / Mono)</t>
  </si>
  <si>
    <t>VARTA Industrial 
(Prod.Dat. Dez 2015) 
(Alkali / Mono)</t>
  </si>
  <si>
    <t>Pearl Super Alkaline 
(Alkali / Mono)</t>
  </si>
  <si>
    <t>EnergyXXL Super Alkaline 
(Alkali / Mono)</t>
  </si>
  <si>
    <t>Ansmann Alkaline 
(Alkali / Mono)</t>
  </si>
  <si>
    <t>Daimon 
(Alkali / Mono)</t>
  </si>
  <si>
    <t>GP Super 
(Alkali / Mono)</t>
  </si>
  <si>
    <t>Panasonic Pro Power 
(Alkali / Mono)</t>
  </si>
  <si>
    <r>
      <t xml:space="preserve">Philips Powerlife  
(Alkali / </t>
    </r>
    <r>
      <rPr>
        <sz val="10"/>
        <color indexed="10"/>
        <rFont val="Arial"/>
        <family val="2"/>
      </rPr>
      <t>Baby</t>
    </r>
    <r>
      <rPr>
        <sz val="10"/>
        <rFont val="Arial"/>
        <family val="0"/>
      </rPr>
      <t>)</t>
    </r>
  </si>
  <si>
    <r>
      <t xml:space="preserve">Duracell (ohne weitere Bezeichner) 
(Alkali / </t>
    </r>
    <r>
      <rPr>
        <sz val="10"/>
        <color indexed="10"/>
        <rFont val="Arial"/>
        <family val="2"/>
      </rPr>
      <t>Baby</t>
    </r>
    <r>
      <rPr>
        <sz val="10"/>
        <rFont val="Arial"/>
        <family val="2"/>
      </rPr>
      <t>)</t>
    </r>
  </si>
  <si>
    <t>Ansmann Industrial 
(Alkali / Mono)</t>
  </si>
  <si>
    <r>
      <t>Camelion Super Heavy Duty
(</t>
    </r>
    <r>
      <rPr>
        <sz val="10"/>
        <color indexed="10"/>
        <rFont val="Arial"/>
        <family val="2"/>
      </rPr>
      <t>Zink</t>
    </r>
    <r>
      <rPr>
        <sz val="10"/>
        <rFont val="Arial"/>
        <family val="0"/>
      </rPr>
      <t xml:space="preserve"> / Mono)</t>
    </r>
  </si>
  <si>
    <r>
      <t>GP Extra Heavy Duty
(</t>
    </r>
    <r>
      <rPr>
        <sz val="10"/>
        <color indexed="10"/>
        <rFont val="Arial"/>
        <family val="2"/>
      </rPr>
      <t xml:space="preserve">Zink </t>
    </r>
    <r>
      <rPr>
        <sz val="10"/>
        <rFont val="Arial"/>
        <family val="0"/>
      </rPr>
      <t>/ Mono)</t>
    </r>
  </si>
  <si>
    <r>
      <t>Maxell Zinc 
(</t>
    </r>
    <r>
      <rPr>
        <sz val="10"/>
        <color indexed="10"/>
        <rFont val="Arial"/>
        <family val="2"/>
      </rPr>
      <t>Zink</t>
    </r>
    <r>
      <rPr>
        <sz val="10"/>
        <rFont val="Arial"/>
        <family val="0"/>
      </rPr>
      <t xml:space="preserve"> / Mono)</t>
    </r>
  </si>
  <si>
    <r>
      <t>Panasonic General Purpose 
(</t>
    </r>
    <r>
      <rPr>
        <sz val="10"/>
        <color indexed="10"/>
        <rFont val="Arial"/>
        <family val="2"/>
      </rPr>
      <t>Zink</t>
    </r>
    <r>
      <rPr>
        <sz val="10"/>
        <rFont val="Arial"/>
        <family val="0"/>
      </rPr>
      <t xml:space="preserve"> / Mono)</t>
    </r>
  </si>
  <si>
    <r>
      <t>Philips Long Life 
(</t>
    </r>
    <r>
      <rPr>
        <sz val="10"/>
        <color indexed="10"/>
        <rFont val="Arial"/>
        <family val="2"/>
      </rPr>
      <t>Zink</t>
    </r>
    <r>
      <rPr>
        <sz val="10"/>
        <rFont val="Arial"/>
        <family val="0"/>
      </rPr>
      <t xml:space="preserve"> / Mono)</t>
    </r>
  </si>
  <si>
    <r>
      <t>Varta Superlife 
(</t>
    </r>
    <r>
      <rPr>
        <sz val="10"/>
        <color indexed="10"/>
        <rFont val="Arial"/>
        <family val="2"/>
      </rPr>
      <t>Zink</t>
    </r>
    <r>
      <rPr>
        <sz val="10"/>
        <rFont val="Arial"/>
        <family val="0"/>
      </rPr>
      <t xml:space="preserve"> / Mono)</t>
    </r>
  </si>
  <si>
    <t xml:space="preserve">In einem Schrank gefunden.
Höchstwahrscheinlich unbenutzt.
Energieinhalt sehr stark reduziert
(um ~75% auf ~25%). </t>
  </si>
  <si>
    <t xml:space="preserve">In einem Schrank gefunden.
Höchstwahrscheinlich unbenutzt.
Energieinhalt nur wenig reduziert. </t>
  </si>
  <si>
    <t xml:space="preserve">Aus dem Verbrauchsmaterial
des Verfassers. Fast wie neu. </t>
  </si>
  <si>
    <t>In einem Schrank gefunden.
Höchstwahrscheinlich unbenutzt.
Energieinhalt ca. 20% reduziert.
Hersteller offenbar Duracell</t>
  </si>
  <si>
    <t>Rang 1,2V</t>
  </si>
  <si>
    <t>Rang 1,0V</t>
  </si>
  <si>
    <t>Mittelwert Energie 1,2V</t>
  </si>
  <si>
    <t>Mittelwert Energie 1,0V</t>
  </si>
  <si>
    <t>Anzahl Batterien</t>
  </si>
  <si>
    <t>(-0,8)</t>
  </si>
  <si>
    <t>2016-12</t>
  </si>
  <si>
    <t>2018-11</t>
  </si>
  <si>
    <t>2026-06</t>
  </si>
  <si>
    <t>2027-12</t>
  </si>
  <si>
    <t>2015-06</t>
  </si>
  <si>
    <t>2024-02</t>
  </si>
  <si>
    <t>2024-01</t>
  </si>
  <si>
    <t>2021-10</t>
  </si>
  <si>
    <t>2021-01</t>
  </si>
  <si>
    <t>2008-10</t>
  </si>
  <si>
    <t>2019-01</t>
  </si>
  <si>
    <t>2020-04</t>
  </si>
  <si>
    <t>2021-09</t>
  </si>
  <si>
    <t>2021-06</t>
  </si>
  <si>
    <t>2019-06</t>
  </si>
  <si>
    <t>2021-12</t>
  </si>
  <si>
    <t>2025-01</t>
  </si>
  <si>
    <t>2017-08</t>
  </si>
  <si>
    <t>2020-07</t>
  </si>
  <si>
    <t>2019-05</t>
  </si>
  <si>
    <t>2022-01</t>
  </si>
  <si>
    <t>2022-04</t>
  </si>
  <si>
    <t>2015-10</t>
  </si>
  <si>
    <t>2023-07</t>
  </si>
  <si>
    <t>2010-07</t>
  </si>
  <si>
    <t>2026-12</t>
  </si>
  <si>
    <t>2018-03</t>
  </si>
  <si>
    <t>2020-03</t>
  </si>
  <si>
    <t>2005-03</t>
  </si>
  <si>
    <t>2011-03</t>
  </si>
  <si>
    <t>2022-11</t>
  </si>
  <si>
    <t>2022-10</t>
  </si>
  <si>
    <t>2022-12</t>
  </si>
  <si>
    <t>2019-10</t>
  </si>
  <si>
    <t>2023-06</t>
  </si>
  <si>
    <t>2020-06</t>
  </si>
  <si>
    <t>2021-11</t>
  </si>
  <si>
    <t>2025-02</t>
  </si>
  <si>
    <t>2021-02</t>
  </si>
  <si>
    <t>2019-03</t>
  </si>
  <si>
    <t>2022-02</t>
  </si>
  <si>
    <t>Sorte, Charge</t>
  </si>
  <si>
    <t>Rang mittel wert</t>
  </si>
  <si>
    <t>Rang 1,2V / 10R</t>
  </si>
  <si>
    <t>Rang 1,0V / 10R</t>
  </si>
  <si>
    <t>Rang 1,2V / 100R</t>
  </si>
  <si>
    <t>Rang 1,0V / 100R</t>
  </si>
  <si>
    <t>-/-</t>
  </si>
  <si>
    <t>3,7 bis 5</t>
  </si>
  <si>
    <t>-6,5 bis 8,1</t>
  </si>
  <si>
    <t>2022-10 bis -12 (Gemisch)</t>
  </si>
  <si>
    <t>Gesamt Rang</t>
  </si>
  <si>
    <t>Beteiligte Batterien</t>
  </si>
  <si>
    <t>2019-03 bis 2025-02 (Gemisch)</t>
  </si>
  <si>
    <t>Rang-summe</t>
  </si>
  <si>
    <t>Ab hier Zinkbatterien</t>
  </si>
  <si>
    <t xml:space="preserve">Diese Tabelle enthält zusammengefasste Rohdaten. Pro Excelzeile genau 1 Batterie. </t>
  </si>
  <si>
    <t>Marke Charge (anhand MHD)</t>
  </si>
  <si>
    <t>Diese Tabelle ist im Internet veröffentlicht (Batterietest_13.html)</t>
  </si>
  <si>
    <t>Diese Tabelle ist im Internet veröffentlicht (Batterietest_14.html). 
Diese Tabelle fasst 10R Tests und 100R Tests, und manchmal auch verschiedene MHDs zusammen, und berechnet die Rangsummen. Die Gesamtränge muss man manuell eintragen.</t>
  </si>
  <si>
    <t>Daimon (Conrad Electronic)</t>
  </si>
  <si>
    <t>Gemittelter nutzbare Energiemenge</t>
  </si>
  <si>
    <t>Gemittelte nutzbare Energie</t>
  </si>
  <si>
    <t>Marke</t>
  </si>
  <si>
    <t>Power-Line</t>
  </si>
  <si>
    <r>
      <t>Power-Line
(</t>
    </r>
    <r>
      <rPr>
        <sz val="10"/>
        <color indexed="10"/>
        <rFont val="Arial"/>
        <family val="2"/>
      </rPr>
      <t>Zink</t>
    </r>
    <r>
      <rPr>
        <sz val="10"/>
        <rFont val="Arial"/>
        <family val="0"/>
      </rPr>
      <t xml:space="preserve"> / Mono)</t>
    </r>
  </si>
  <si>
    <t>Diese Tabelle ist ein Zwischenschritt und dient zur Ermittlung der  Einzelränge anhand der  Messwerte (1,2V / 1,0V bzw. 100R / 10R)</t>
  </si>
  <si>
    <t>Power-Line                     MHD: 2015-12</t>
  </si>
  <si>
    <t>Ab hier nicht in allen Online Tabellen aufgelistet</t>
  </si>
  <si>
    <t>2015-12</t>
  </si>
  <si>
    <t>egal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</si>
</sst>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00"/>
    <numFmt numFmtId="169" formatCode="0.000000"/>
    <numFmt numFmtId="170" formatCode="0.00000"/>
    <numFmt numFmtId="171" formatCode="0.0000"/>
    <numFmt numFmtId="172" formatCode="_-* #,##0.0\ _€_-;\-* #,##0.0\ _€_-;_-* &quot;-&quot;??\ _€_-;_-@_-"/>
    <numFmt numFmtId="173" formatCode="0.00000000"/>
    <numFmt numFmtId="174" formatCode="0.0000000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41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 quotePrefix="1">
      <alignment horizontal="center" vertical="center" wrapText="1"/>
    </xf>
    <xf numFmtId="17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ont="1" applyFill="1" applyBorder="1" applyAlignment="1" quotePrefix="1">
      <alignment horizontal="center" vertical="center" wrapText="1"/>
    </xf>
    <xf numFmtId="17" fontId="4" fillId="0" borderId="10" xfId="0" applyNumberFormat="1" applyFont="1" applyFill="1" applyBorder="1" applyAlignment="1" quotePrefix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168" fontId="1" fillId="2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 quotePrefix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 quotePrefix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" fontId="0" fillId="0" borderId="10" xfId="0" applyNumberFormat="1" applyBorder="1" applyAlignment="1" quotePrefix="1">
      <alignment horizontal="center" vertical="center"/>
    </xf>
    <xf numFmtId="17" fontId="0" fillId="0" borderId="10" xfId="0" applyNumberForma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" fontId="4" fillId="0" borderId="10" xfId="0" applyNumberFormat="1" applyFont="1" applyBorder="1" applyAlignment="1" quotePrefix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2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7" fontId="4" fillId="0" borderId="10" xfId="0" applyNumberFormat="1" applyFont="1" applyFill="1" applyBorder="1" applyAlignment="1" quotePrefix="1">
      <alignment horizontal="center" vertical="center"/>
    </xf>
    <xf numFmtId="17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7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168" fontId="1" fillId="20" borderId="11" xfId="0" applyNumberFormat="1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21" borderId="11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center" vertical="center" wrapText="1"/>
    </xf>
    <xf numFmtId="17" fontId="0" fillId="21" borderId="11" xfId="0" applyNumberFormat="1" applyFont="1" applyFill="1" applyBorder="1" applyAlignment="1">
      <alignment horizontal="center" vertical="center" wrapText="1"/>
    </xf>
    <xf numFmtId="17" fontId="0" fillId="21" borderId="11" xfId="0" applyNumberFormat="1" applyFont="1" applyFill="1" applyBorder="1" applyAlignment="1" quotePrefix="1">
      <alignment horizontal="center" vertical="center" wrapText="1"/>
    </xf>
    <xf numFmtId="167" fontId="0" fillId="21" borderId="11" xfId="0" applyNumberFormat="1" applyFont="1" applyFill="1" applyBorder="1" applyAlignment="1" quotePrefix="1">
      <alignment horizontal="center" vertical="center" wrapText="1"/>
    </xf>
    <xf numFmtId="168" fontId="0" fillId="21" borderId="11" xfId="0" applyNumberFormat="1" applyFont="1" applyFill="1" applyBorder="1" applyAlignment="1">
      <alignment horizontal="center" vertical="center" wrapText="1"/>
    </xf>
    <xf numFmtId="2" fontId="0" fillId="21" borderId="11" xfId="0" applyNumberFormat="1" applyFont="1" applyFill="1" applyBorder="1" applyAlignment="1">
      <alignment horizontal="center" vertical="center" wrapText="1"/>
    </xf>
    <xf numFmtId="2" fontId="0" fillId="21" borderId="11" xfId="0" applyNumberFormat="1" applyFont="1" applyFill="1" applyBorder="1" applyAlignment="1">
      <alignment horizontal="center" vertical="center" wrapText="1"/>
    </xf>
    <xf numFmtId="168" fontId="0" fillId="21" borderId="11" xfId="0" applyNumberFormat="1" applyFont="1" applyFill="1" applyBorder="1" applyAlignment="1">
      <alignment horizontal="center" vertical="center" wrapText="1"/>
    </xf>
    <xf numFmtId="17" fontId="0" fillId="21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7" fontId="0" fillId="4" borderId="11" xfId="0" applyNumberFormat="1" applyFont="1" applyFill="1" applyBorder="1" applyAlignment="1">
      <alignment horizontal="center" vertical="center" wrapText="1"/>
    </xf>
    <xf numFmtId="167" fontId="0" fillId="4" borderId="11" xfId="0" applyNumberFormat="1" applyFont="1" applyFill="1" applyBorder="1" applyAlignment="1" quotePrefix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 wrapText="1"/>
    </xf>
    <xf numFmtId="17" fontId="0" fillId="21" borderId="11" xfId="0" applyNumberFormat="1" applyFill="1" applyBorder="1" applyAlignment="1" quotePrefix="1">
      <alignment horizontal="center" vertical="center"/>
    </xf>
    <xf numFmtId="17" fontId="0" fillId="4" borderId="11" xfId="0" applyNumberFormat="1" applyFont="1" applyFill="1" applyBorder="1" applyAlignment="1" quotePrefix="1">
      <alignment horizontal="center" vertical="center" wrapText="1"/>
    </xf>
    <xf numFmtId="168" fontId="0" fillId="4" borderId="11" xfId="0" applyNumberFormat="1" applyFont="1" applyFill="1" applyBorder="1" applyAlignment="1">
      <alignment horizontal="center" vertical="center" wrapText="1"/>
    </xf>
    <xf numFmtId="17" fontId="4" fillId="4" borderId="11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168" fontId="0" fillId="4" borderId="11" xfId="0" applyNumberFormat="1" applyFill="1" applyBorder="1" applyAlignment="1">
      <alignment horizontal="center" vertical="center" wrapText="1"/>
    </xf>
    <xf numFmtId="2" fontId="0" fillId="4" borderId="11" xfId="0" applyNumberFormat="1" applyFill="1" applyBorder="1" applyAlignment="1">
      <alignment horizontal="center" vertical="center" wrapText="1"/>
    </xf>
    <xf numFmtId="2" fontId="0" fillId="4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" fontId="0" fillId="21" borderId="11" xfId="0" applyNumberFormat="1" applyFont="1" applyFill="1" applyBorder="1" applyAlignment="1" quotePrefix="1">
      <alignment horizontal="center" vertical="center" wrapText="1"/>
    </xf>
    <xf numFmtId="168" fontId="0" fillId="21" borderId="11" xfId="0" applyNumberFormat="1" applyFill="1" applyBorder="1" applyAlignment="1">
      <alignment horizontal="center" vertical="center"/>
    </xf>
    <xf numFmtId="2" fontId="0" fillId="21" borderId="11" xfId="0" applyNumberForma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17" fontId="0" fillId="4" borderId="11" xfId="0" applyNumberFormat="1" applyFill="1" applyBorder="1" applyAlignment="1">
      <alignment horizontal="center" vertical="center"/>
    </xf>
    <xf numFmtId="168" fontId="0" fillId="4" borderId="11" xfId="0" applyNumberFormat="1" applyFill="1" applyBorder="1" applyAlignment="1">
      <alignment horizontal="center" vertical="center"/>
    </xf>
    <xf numFmtId="17" fontId="0" fillId="21" borderId="11" xfId="0" applyNumberFormat="1" applyFill="1" applyBorder="1" applyAlignment="1">
      <alignment horizontal="center" vertical="center"/>
    </xf>
    <xf numFmtId="167" fontId="4" fillId="21" borderId="11" xfId="0" applyNumberFormat="1" applyFont="1" applyFill="1" applyBorder="1" applyAlignment="1" quotePrefix="1">
      <alignment horizontal="center" vertical="center" wrapText="1"/>
    </xf>
    <xf numFmtId="168" fontId="0" fillId="21" borderId="11" xfId="0" applyNumberFormat="1" applyFont="1" applyFill="1" applyBorder="1" applyAlignment="1">
      <alignment horizontal="center" vertical="center"/>
    </xf>
    <xf numFmtId="17" fontId="0" fillId="4" borderId="11" xfId="0" applyNumberFormat="1" applyFill="1" applyBorder="1" applyAlignment="1" quotePrefix="1">
      <alignment horizontal="center" vertical="center"/>
    </xf>
    <xf numFmtId="168" fontId="4" fillId="21" borderId="11" xfId="0" applyNumberFormat="1" applyFont="1" applyFill="1" applyBorder="1" applyAlignment="1">
      <alignment horizontal="center" vertical="center"/>
    </xf>
    <xf numFmtId="168" fontId="4" fillId="4" borderId="11" xfId="0" applyNumberFormat="1" applyFont="1" applyFill="1" applyBorder="1" applyAlignment="1">
      <alignment horizontal="center" vertical="center"/>
    </xf>
    <xf numFmtId="167" fontId="4" fillId="4" borderId="11" xfId="0" applyNumberFormat="1" applyFont="1" applyFill="1" applyBorder="1" applyAlignment="1" quotePrefix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/>
    </xf>
    <xf numFmtId="168" fontId="5" fillId="21" borderId="11" xfId="0" applyNumberFormat="1" applyFont="1" applyFill="1" applyBorder="1" applyAlignment="1">
      <alignment horizontal="center" vertical="center" wrapText="1"/>
    </xf>
    <xf numFmtId="17" fontId="4" fillId="21" borderId="11" xfId="0" applyNumberFormat="1" applyFont="1" applyFill="1" applyBorder="1" applyAlignment="1" quotePrefix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17" fontId="0" fillId="4" borderId="11" xfId="0" applyNumberFormat="1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/>
    </xf>
    <xf numFmtId="17" fontId="4" fillId="21" borderId="11" xfId="0" applyNumberFormat="1" applyFont="1" applyFill="1" applyBorder="1" applyAlignment="1">
      <alignment horizontal="center" vertical="center"/>
    </xf>
    <xf numFmtId="17" fontId="0" fillId="4" borderId="11" xfId="0" applyNumberFormat="1" applyFont="1" applyFill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" fontId="0" fillId="4" borderId="11" xfId="0" applyNumberFormat="1" applyFont="1" applyFill="1" applyBorder="1" applyAlignment="1" quotePrefix="1">
      <alignment horizontal="center" vertical="center" wrapText="1"/>
    </xf>
    <xf numFmtId="0" fontId="0" fillId="21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8" fontId="0" fillId="4" borderId="11" xfId="0" applyNumberFormat="1" applyFont="1" applyFill="1" applyBorder="1" applyAlignment="1">
      <alignment horizontal="center" vertical="center"/>
    </xf>
    <xf numFmtId="17" fontId="0" fillId="21" borderId="12" xfId="0" applyNumberFormat="1" applyFill="1" applyBorder="1" applyAlignment="1">
      <alignment horizontal="center" vertical="center"/>
    </xf>
    <xf numFmtId="2" fontId="0" fillId="21" borderId="11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7" fontId="4" fillId="4" borderId="12" xfId="0" applyNumberFormat="1" applyFont="1" applyFill="1" applyBorder="1" applyAlignment="1" quotePrefix="1">
      <alignment horizontal="center" vertical="center" wrapText="1"/>
    </xf>
    <xf numFmtId="17" fontId="0" fillId="4" borderId="12" xfId="0" applyNumberFormat="1" applyFill="1" applyBorder="1" applyAlignment="1">
      <alignment horizontal="center" vertical="center"/>
    </xf>
    <xf numFmtId="17" fontId="0" fillId="4" borderId="12" xfId="0" applyNumberFormat="1" applyFill="1" applyBorder="1" applyAlignment="1" quotePrefix="1">
      <alignment horizontal="center" vertical="center"/>
    </xf>
    <xf numFmtId="17" fontId="0" fillId="21" borderId="12" xfId="0" applyNumberFormat="1" applyFill="1" applyBorder="1" applyAlignment="1" quotePrefix="1">
      <alignment horizontal="center" vertical="center"/>
    </xf>
    <xf numFmtId="167" fontId="4" fillId="21" borderId="12" xfId="0" applyNumberFormat="1" applyFont="1" applyFill="1" applyBorder="1" applyAlignment="1" quotePrefix="1">
      <alignment horizontal="center" vertical="center" wrapText="1"/>
    </xf>
    <xf numFmtId="2" fontId="0" fillId="21" borderId="11" xfId="0" applyNumberFormat="1" applyFont="1" applyFill="1" applyBorder="1" applyAlignment="1">
      <alignment horizontal="center" vertical="center"/>
    </xf>
    <xf numFmtId="43" fontId="0" fillId="21" borderId="11" xfId="42" applyNumberFormat="1" applyFont="1" applyFill="1" applyBorder="1" applyAlignment="1">
      <alignment horizontal="center" vertical="center"/>
    </xf>
    <xf numFmtId="167" fontId="0" fillId="21" borderId="12" xfId="0" applyNumberFormat="1" applyFont="1" applyFill="1" applyBorder="1" applyAlignment="1" quotePrefix="1">
      <alignment horizontal="center" vertical="center" wrapText="1"/>
    </xf>
    <xf numFmtId="168" fontId="0" fillId="4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17" fontId="0" fillId="7" borderId="11" xfId="0" applyNumberFormat="1" applyFont="1" applyFill="1" applyBorder="1" applyAlignment="1">
      <alignment horizontal="center" vertical="center" wrapText="1"/>
    </xf>
    <xf numFmtId="167" fontId="0" fillId="7" borderId="11" xfId="0" applyNumberFormat="1" applyFont="1" applyFill="1" applyBorder="1" applyAlignment="1" quotePrefix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7" fontId="0" fillId="21" borderId="11" xfId="0" applyNumberFormat="1" applyFill="1" applyBorder="1" applyAlignment="1">
      <alignment horizontal="center" vertical="center" wrapText="1"/>
    </xf>
    <xf numFmtId="17" fontId="0" fillId="4" borderId="11" xfId="0" applyNumberFormat="1" applyFill="1" applyBorder="1" applyAlignment="1">
      <alignment horizontal="center" vertical="center" wrapText="1"/>
    </xf>
    <xf numFmtId="17" fontId="0" fillId="7" borderId="11" xfId="0" applyNumberFormat="1" applyFont="1" applyFill="1" applyBorder="1" applyAlignment="1" quotePrefix="1">
      <alignment horizontal="center" vertical="center" wrapText="1"/>
    </xf>
    <xf numFmtId="168" fontId="0" fillId="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167" fontId="0" fillId="21" borderId="10" xfId="0" applyNumberFormat="1" applyFont="1" applyFill="1" applyBorder="1" applyAlignment="1" quotePrefix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167" fontId="4" fillId="21" borderId="10" xfId="0" applyNumberFormat="1" applyFont="1" applyFill="1" applyBorder="1" applyAlignment="1" quotePrefix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67" fontId="0" fillId="4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0" fillId="21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 wrapText="1"/>
    </xf>
    <xf numFmtId="167" fontId="0" fillId="21" borderId="10" xfId="0" applyNumberFormat="1" applyFont="1" applyFill="1" applyBorder="1" applyAlignment="1">
      <alignment horizontal="left" vertical="center" wrapText="1"/>
    </xf>
    <xf numFmtId="49" fontId="0" fillId="21" borderId="10" xfId="0" applyNumberFormat="1" applyFont="1" applyFill="1" applyBorder="1" applyAlignment="1">
      <alignment horizontal="center" vertical="center"/>
    </xf>
    <xf numFmtId="1" fontId="0" fillId="21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9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1" fillId="21" borderId="10" xfId="0" applyNumberFormat="1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/>
    </xf>
    <xf numFmtId="167" fontId="0" fillId="4" borderId="10" xfId="0" applyNumberFormat="1" applyFont="1" applyFill="1" applyBorder="1" applyAlignment="1">
      <alignment horizontal="left" vertical="center" wrapText="1"/>
    </xf>
    <xf numFmtId="1" fontId="0" fillId="4" borderId="10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67" fontId="0" fillId="25" borderId="10" xfId="0" applyNumberFormat="1" applyFont="1" applyFill="1" applyBorder="1" applyAlignment="1" quotePrefix="1">
      <alignment horizontal="center" vertical="center" wrapText="1"/>
    </xf>
    <xf numFmtId="167" fontId="0" fillId="25" borderId="10" xfId="0" applyNumberFormat="1" applyFont="1" applyFill="1" applyBorder="1" applyAlignment="1">
      <alignment horizontal="left" vertic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 vertical="center"/>
    </xf>
    <xf numFmtId="167" fontId="0" fillId="7" borderId="10" xfId="0" applyNumberFormat="1" applyFont="1" applyFill="1" applyBorder="1" applyAlignment="1" quotePrefix="1">
      <alignment horizontal="center" vertical="center" wrapText="1"/>
    </xf>
    <xf numFmtId="167" fontId="0" fillId="7" borderId="10" xfId="0" applyNumberFormat="1" applyFont="1" applyFill="1" applyBorder="1" applyAlignment="1">
      <alignment horizontal="left" vertical="center" wrapText="1"/>
    </xf>
    <xf numFmtId="1" fontId="0" fillId="7" borderId="10" xfId="0" applyNumberForma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49" fontId="0" fillId="11" borderId="10" xfId="0" applyNumberFormat="1" applyFont="1" applyFill="1" applyBorder="1" applyAlignment="1">
      <alignment horizontal="center" vertical="center"/>
    </xf>
    <xf numFmtId="167" fontId="0" fillId="11" borderId="10" xfId="0" applyNumberFormat="1" applyFont="1" applyFill="1" applyBorder="1" applyAlignment="1" quotePrefix="1">
      <alignment horizontal="center" vertical="center" wrapText="1"/>
    </xf>
    <xf numFmtId="167" fontId="0" fillId="11" borderId="10" xfId="0" applyNumberFormat="1" applyFont="1" applyFill="1" applyBorder="1" applyAlignment="1">
      <alignment horizontal="left" vertical="center" wrapText="1"/>
    </xf>
    <xf numFmtId="1" fontId="0" fillId="11" borderId="10" xfId="0" applyNumberFormat="1" applyFont="1" applyFill="1" applyBorder="1" applyAlignment="1">
      <alignment horizontal="center" vertical="center" wrapText="1"/>
    </xf>
    <xf numFmtId="1" fontId="11" fillId="11" borderId="10" xfId="0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center" vertical="center" wrapText="1"/>
    </xf>
    <xf numFmtId="168" fontId="0" fillId="21" borderId="12" xfId="0" applyNumberFormat="1" applyFill="1" applyBorder="1" applyAlignment="1">
      <alignment horizontal="center" vertical="center"/>
    </xf>
    <xf numFmtId="2" fontId="0" fillId="21" borderId="12" xfId="0" applyNumberFormat="1" applyFill="1" applyBorder="1" applyAlignment="1">
      <alignment horizontal="center" vertical="center"/>
    </xf>
    <xf numFmtId="17" fontId="0" fillId="4" borderId="13" xfId="0" applyNumberFormat="1" applyFill="1" applyBorder="1" applyAlignment="1">
      <alignment horizontal="center" vertical="center"/>
    </xf>
    <xf numFmtId="167" fontId="0" fillId="4" borderId="13" xfId="0" applyNumberFormat="1" applyFont="1" applyFill="1" applyBorder="1" applyAlignment="1" quotePrefix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68" fontId="0" fillId="4" borderId="13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 quotePrefix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7" fontId="4" fillId="21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167" fontId="4" fillId="25" borderId="10" xfId="0" applyNumberFormat="1" applyFont="1" applyFill="1" applyBorder="1" applyAlignment="1" quotePrefix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167" fontId="4" fillId="4" borderId="10" xfId="0" applyNumberFormat="1" applyFont="1" applyFill="1" applyBorder="1" applyAlignment="1" quotePrefix="1">
      <alignment horizontal="center" vertical="center" wrapText="1"/>
    </xf>
    <xf numFmtId="1" fontId="0" fillId="4" borderId="10" xfId="0" applyNumberFormat="1" applyFill="1" applyBorder="1" applyAlignment="1" quotePrefix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67" fontId="0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/>
    </xf>
    <xf numFmtId="49" fontId="1" fillId="20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left" vertical="center"/>
    </xf>
    <xf numFmtId="0" fontId="0" fillId="21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21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7" fontId="0" fillId="21" borderId="10" xfId="0" applyNumberFormat="1" applyFont="1" applyFill="1" applyBorder="1" applyAlignment="1">
      <alignment horizontal="center" vertical="center" wrapText="1"/>
    </xf>
    <xf numFmtId="167" fontId="0" fillId="4" borderId="10" xfId="0" applyNumberFormat="1" applyFont="1" applyFill="1" applyBorder="1" applyAlignment="1">
      <alignment horizontal="center" vertical="center" wrapText="1"/>
    </xf>
    <xf numFmtId="167" fontId="0" fillId="21" borderId="10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0" fontId="0" fillId="21" borderId="11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0" fillId="4" borderId="10" xfId="0" applyNumberFormat="1" applyFill="1" applyBorder="1" applyAlignment="1">
      <alignment horizontal="center" vertical="center"/>
    </xf>
    <xf numFmtId="167" fontId="0" fillId="25" borderId="10" xfId="0" applyNumberFormat="1" applyFill="1" applyBorder="1" applyAlignment="1">
      <alignment horizontal="center" vertical="center"/>
    </xf>
    <xf numFmtId="167" fontId="0" fillId="11" borderId="10" xfId="0" applyNumberFormat="1" applyFill="1" applyBorder="1" applyAlignment="1">
      <alignment horizontal="center" vertical="center"/>
    </xf>
    <xf numFmtId="167" fontId="0" fillId="7" borderId="10" xfId="0" applyNumberForma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4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7" fontId="0" fillId="21" borderId="11" xfId="0" applyNumberFormat="1" applyFill="1" applyBorder="1" applyAlignment="1" quotePrefix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167" fontId="0" fillId="4" borderId="12" xfId="0" applyNumberFormat="1" applyFont="1" applyFill="1" applyBorder="1" applyAlignment="1" quotePrefix="1">
      <alignment horizontal="center" vertical="center" wrapText="1"/>
    </xf>
    <xf numFmtId="167" fontId="0" fillId="21" borderId="11" xfId="0" applyNumberFormat="1" applyFont="1" applyFill="1" applyBorder="1" applyAlignment="1" quotePrefix="1">
      <alignment horizontal="center" vertical="center" wrapText="1"/>
    </xf>
    <xf numFmtId="0" fontId="0" fillId="21" borderId="11" xfId="0" applyFont="1" applyFill="1" applyBorder="1" applyAlignment="1">
      <alignment horizontal="center" vertical="center" wrapText="1"/>
    </xf>
    <xf numFmtId="17" fontId="0" fillId="4" borderId="12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/>
    </xf>
    <xf numFmtId="17" fontId="0" fillId="21" borderId="11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7" fontId="0" fillId="21" borderId="12" xfId="0" applyNumberFormat="1" applyFont="1" applyFill="1" applyBorder="1" applyAlignment="1" quotePrefix="1">
      <alignment horizontal="center" vertical="center" wrapText="1"/>
    </xf>
    <xf numFmtId="0" fontId="0" fillId="21" borderId="18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1" xfId="0" applyFill="1" applyBorder="1" applyAlignment="1">
      <alignment vertical="center"/>
    </xf>
    <xf numFmtId="17" fontId="0" fillId="4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17" fontId="0" fillId="4" borderId="11" xfId="0" applyNumberFormat="1" applyFont="1" applyFill="1" applyBorder="1" applyAlignment="1">
      <alignment horizontal="center" vertical="center"/>
    </xf>
    <xf numFmtId="167" fontId="0" fillId="4" borderId="11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17" fontId="0" fillId="21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7" fontId="4" fillId="21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" fontId="0" fillId="4" borderId="11" xfId="0" applyNumberFormat="1" applyFont="1" applyFill="1" applyBorder="1" applyAlignment="1" quotePrefix="1">
      <alignment horizontal="center" vertical="center" wrapText="1"/>
    </xf>
    <xf numFmtId="17" fontId="0" fillId="4" borderId="12" xfId="0" applyNumberFormat="1" applyFill="1" applyBorder="1" applyAlignment="1">
      <alignment horizontal="center" vertical="center" wrapText="1"/>
    </xf>
    <xf numFmtId="17" fontId="0" fillId="4" borderId="18" xfId="0" applyNumberFormat="1" applyFill="1" applyBorder="1" applyAlignment="1">
      <alignment horizontal="center" vertical="center" wrapText="1"/>
    </xf>
    <xf numFmtId="17" fontId="0" fillId="4" borderId="13" xfId="0" applyNumberFormat="1" applyFill="1" applyBorder="1" applyAlignment="1">
      <alignment horizontal="center" vertical="center" wrapText="1"/>
    </xf>
    <xf numFmtId="17" fontId="0" fillId="21" borderId="12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4" borderId="1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vertical="center" wrapText="1"/>
    </xf>
    <xf numFmtId="167" fontId="0" fillId="21" borderId="11" xfId="0" applyNumberFormat="1" applyFont="1" applyFill="1" applyBorder="1" applyAlignment="1">
      <alignment horizontal="center" vertical="center" wrapText="1"/>
    </xf>
    <xf numFmtId="167" fontId="4" fillId="21" borderId="11" xfId="0" applyNumberFormat="1" applyFont="1" applyFill="1" applyBorder="1" applyAlignment="1">
      <alignment horizontal="center" vertical="center" wrapText="1"/>
    </xf>
    <xf numFmtId="17" fontId="0" fillId="21" borderId="12" xfId="0" applyNumberFormat="1" applyFill="1" applyBorder="1" applyAlignment="1">
      <alignment horizontal="center" vertical="center" wrapText="1"/>
    </xf>
    <xf numFmtId="17" fontId="0" fillId="21" borderId="18" xfId="0" applyNumberFormat="1" applyFill="1" applyBorder="1" applyAlignment="1">
      <alignment horizontal="center" vertical="center" wrapText="1"/>
    </xf>
    <xf numFmtId="17" fontId="0" fillId="21" borderId="13" xfId="0" applyNumberFormat="1" applyFill="1" applyBorder="1" applyAlignment="1">
      <alignment horizontal="center" vertical="center" wrapText="1"/>
    </xf>
    <xf numFmtId="17" fontId="4" fillId="21" borderId="11" xfId="0" applyNumberFormat="1" applyFont="1" applyFill="1" applyBorder="1" applyAlignment="1" quotePrefix="1">
      <alignment horizontal="center" vertical="center"/>
    </xf>
    <xf numFmtId="17" fontId="0" fillId="4" borderId="11" xfId="0" applyNumberFormat="1" applyFill="1" applyBorder="1" applyAlignment="1" quotePrefix="1">
      <alignment horizontal="center" vertical="center"/>
    </xf>
    <xf numFmtId="17" fontId="0" fillId="21" borderId="11" xfId="0" applyNumberFormat="1" applyFont="1" applyFill="1" applyBorder="1" applyAlignment="1" quotePrefix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7" fontId="0" fillId="4" borderId="11" xfId="0" applyNumberFormat="1" applyFont="1" applyFill="1" applyBorder="1" applyAlignment="1">
      <alignment horizontal="center" vertical="center" wrapText="1"/>
    </xf>
    <xf numFmtId="17" fontId="0" fillId="4" borderId="11" xfId="0" applyNumberFormat="1" applyFont="1" applyFill="1" applyBorder="1" applyAlignment="1">
      <alignment horizontal="center" vertical="center" wrapText="1"/>
    </xf>
    <xf numFmtId="17" fontId="0" fillId="21" borderId="11" xfId="0" applyNumberFormat="1" applyFont="1" applyFill="1" applyBorder="1" applyAlignment="1" quotePrefix="1">
      <alignment horizontal="center" vertical="center" wrapText="1"/>
    </xf>
    <xf numFmtId="0" fontId="0" fillId="21" borderId="11" xfId="0" applyFill="1" applyBorder="1" applyAlignment="1">
      <alignment vertical="center" wrapText="1"/>
    </xf>
    <xf numFmtId="167" fontId="4" fillId="4" borderId="11" xfId="0" applyNumberFormat="1" applyFont="1" applyFill="1" applyBorder="1" applyAlignment="1">
      <alignment horizontal="center" vertical="center" wrapText="1"/>
    </xf>
    <xf numFmtId="168" fontId="5" fillId="21" borderId="11" xfId="0" applyNumberFormat="1" applyFont="1" applyFill="1" applyBorder="1" applyAlignment="1">
      <alignment horizontal="center" vertical="center" wrapText="1"/>
    </xf>
    <xf numFmtId="17" fontId="0" fillId="21" borderId="11" xfId="0" applyNumberFormat="1" applyFont="1" applyFill="1" applyBorder="1" applyAlignment="1" quotePrefix="1">
      <alignment horizontal="center" vertical="center" wrapText="1"/>
    </xf>
    <xf numFmtId="2" fontId="0" fillId="25" borderId="11" xfId="0" applyNumberForma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167" fontId="4" fillId="4" borderId="12" xfId="0" applyNumberFormat="1" applyFont="1" applyFill="1" applyBorder="1" applyAlignment="1" quotePrefix="1">
      <alignment horizontal="center" vertical="center" wrapText="1"/>
    </xf>
    <xf numFmtId="0" fontId="0" fillId="4" borderId="13" xfId="0" applyFill="1" applyBorder="1" applyAlignment="1">
      <alignment/>
    </xf>
    <xf numFmtId="17" fontId="0" fillId="4" borderId="12" xfId="0" applyNumberFormat="1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7" fontId="0" fillId="21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12" fillId="0" borderId="10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167" fontId="0" fillId="0" borderId="19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775"/>
          <c:w val="0.98975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rgbClr val="FF000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0000"/>
              </a:solidFill>
            </c:spPr>
          </c:dPt>
          <c:cat>
            <c:strRef>
              <c:f>'4. Weiter Zusammengefasst'!$B$3:$B$43</c:f>
              <c:strCache/>
            </c:strRef>
          </c:cat>
          <c:val>
            <c:numRef>
              <c:f>'4. Weiter Zusammengefasst'!$N$3:$N$43</c:f>
              <c:numCache/>
            </c:numRef>
          </c:val>
        </c:ser>
        <c:gapWidth val="100"/>
        <c:axId val="51053677"/>
        <c:axId val="56829910"/>
      </c:barChart>
      <c:catAx>
        <c:axId val="51053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Gemittelte nutzbare Energie [kJ] (nur als Anhaltswerte zu sehen)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53677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49</xdr:row>
      <xdr:rowOff>104775</xdr:rowOff>
    </xdr:from>
    <xdr:to>
      <xdr:col>12</xdr:col>
      <xdr:colOff>609600</xdr:colOff>
      <xdr:row>99</xdr:row>
      <xdr:rowOff>47625</xdr:rowOff>
    </xdr:to>
    <xdr:graphicFrame>
      <xdr:nvGraphicFramePr>
        <xdr:cNvPr id="1" name="Chart 4"/>
        <xdr:cNvGraphicFramePr/>
      </xdr:nvGraphicFramePr>
      <xdr:xfrm>
        <a:off x="3705225" y="9925050"/>
        <a:ext cx="854392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zoomScalePageLayoutView="0" workbookViewId="0" topLeftCell="A1">
      <pane ySplit="2" topLeftCell="BM213" activePane="bottomLeft" state="frozen"/>
      <selection pane="topLeft" activeCell="A1" sqref="A1"/>
      <selection pane="bottomLeft" activeCell="L216" sqref="L216:N223"/>
    </sheetView>
  </sheetViews>
  <sheetFormatPr defaultColWidth="11.421875" defaultRowHeight="12.75"/>
  <cols>
    <col min="1" max="1" width="23.8515625" style="53" customWidth="1"/>
    <col min="2" max="2" width="25.28125" style="67" customWidth="1"/>
    <col min="3" max="3" width="12.8515625" style="3" customWidth="1"/>
    <col min="4" max="4" width="10.421875" style="3" customWidth="1"/>
    <col min="5" max="5" width="19.28125" style="3" customWidth="1"/>
    <col min="6" max="6" width="12.28125" style="3" customWidth="1"/>
    <col min="7" max="7" width="7.8515625" style="3" customWidth="1"/>
    <col min="8" max="8" width="8.421875" style="33" customWidth="1"/>
    <col min="9" max="9" width="10.8515625" style="3" customWidth="1"/>
    <col min="10" max="10" width="10.140625" style="3" customWidth="1"/>
    <col min="11" max="11" width="8.7109375" style="3" customWidth="1"/>
    <col min="12" max="13" width="11.421875" style="3" customWidth="1"/>
    <col min="14" max="14" width="9.28125" style="3" customWidth="1"/>
    <col min="15" max="15" width="8.00390625" style="3" customWidth="1"/>
    <col min="16" max="16" width="10.140625" style="3" customWidth="1"/>
    <col min="17" max="16384" width="11.421875" style="2" customWidth="1"/>
  </cols>
  <sheetData>
    <row r="1" spans="1:16" ht="15.75">
      <c r="A1" s="319" t="s">
        <v>412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1"/>
    </row>
    <row r="2" spans="1:18" ht="58.5" customHeight="1">
      <c r="A2" s="19" t="s">
        <v>419</v>
      </c>
      <c r="B2" s="19" t="s">
        <v>277</v>
      </c>
      <c r="C2" s="19" t="s">
        <v>1</v>
      </c>
      <c r="D2" s="19" t="s">
        <v>291</v>
      </c>
      <c r="E2" s="19" t="s">
        <v>3</v>
      </c>
      <c r="F2" s="19" t="s">
        <v>275</v>
      </c>
      <c r="G2" s="19" t="s">
        <v>2</v>
      </c>
      <c r="H2" s="21" t="s">
        <v>13</v>
      </c>
      <c r="I2" s="19" t="s">
        <v>4</v>
      </c>
      <c r="J2" s="19" t="s">
        <v>5</v>
      </c>
      <c r="K2" s="19" t="s">
        <v>6</v>
      </c>
      <c r="L2" s="19" t="s">
        <v>10</v>
      </c>
      <c r="M2" s="19" t="s">
        <v>11</v>
      </c>
      <c r="N2" s="19" t="s">
        <v>292</v>
      </c>
      <c r="O2" s="19" t="s">
        <v>9</v>
      </c>
      <c r="P2" s="20" t="s">
        <v>12</v>
      </c>
      <c r="R2" s="3"/>
    </row>
    <row r="3" spans="1:16" s="9" customFormat="1" ht="45">
      <c r="A3" s="55" t="s">
        <v>7</v>
      </c>
      <c r="B3" s="66" t="s">
        <v>286</v>
      </c>
      <c r="C3" s="4" t="s">
        <v>8</v>
      </c>
      <c r="D3" s="5">
        <v>42979</v>
      </c>
      <c r="E3" s="6">
        <v>44562</v>
      </c>
      <c r="F3" s="29">
        <f aca="true" t="shared" si="0" ref="F3:F36">(E3-D3)/365</f>
        <v>4.336986301369863</v>
      </c>
      <c r="G3" s="4">
        <v>10</v>
      </c>
      <c r="H3" s="27">
        <v>1.619</v>
      </c>
      <c r="I3" s="28">
        <v>39.22</v>
      </c>
      <c r="J3" s="8">
        <v>60.35</v>
      </c>
      <c r="K3" s="8" t="s">
        <v>15</v>
      </c>
      <c r="L3" s="8">
        <v>8.42</v>
      </c>
      <c r="M3" s="8">
        <v>13.68</v>
      </c>
      <c r="N3" s="8" t="s">
        <v>20</v>
      </c>
      <c r="O3" s="4">
        <v>134</v>
      </c>
      <c r="P3" s="7">
        <v>9</v>
      </c>
    </row>
    <row r="4" spans="1:16" s="9" customFormat="1" ht="45">
      <c r="A4" s="55" t="s">
        <v>7</v>
      </c>
      <c r="B4" s="66" t="s">
        <v>286</v>
      </c>
      <c r="C4" s="4" t="s">
        <v>8</v>
      </c>
      <c r="D4" s="5">
        <v>42979</v>
      </c>
      <c r="E4" s="6">
        <v>44562</v>
      </c>
      <c r="F4" s="29">
        <f t="shared" si="0"/>
        <v>4.336986301369863</v>
      </c>
      <c r="G4" s="4">
        <v>10</v>
      </c>
      <c r="H4" s="23">
        <v>1.62</v>
      </c>
      <c r="I4" s="10">
        <v>39.41</v>
      </c>
      <c r="J4" s="10">
        <v>60.26</v>
      </c>
      <c r="K4" s="10" t="s">
        <v>16</v>
      </c>
      <c r="L4" s="10">
        <v>8.45</v>
      </c>
      <c r="M4" s="10">
        <v>13.65</v>
      </c>
      <c r="N4" s="8" t="s">
        <v>19</v>
      </c>
      <c r="O4" s="4">
        <v>134</v>
      </c>
      <c r="P4" s="7">
        <v>10</v>
      </c>
    </row>
    <row r="5" spans="1:16" s="9" customFormat="1" ht="45">
      <c r="A5" s="55" t="s">
        <v>7</v>
      </c>
      <c r="B5" s="66" t="s">
        <v>286</v>
      </c>
      <c r="C5" s="4" t="s">
        <v>8</v>
      </c>
      <c r="D5" s="5">
        <v>42979</v>
      </c>
      <c r="E5" s="6">
        <v>44562</v>
      </c>
      <c r="F5" s="29">
        <f t="shared" si="0"/>
        <v>4.336986301369863</v>
      </c>
      <c r="G5" s="4">
        <v>10</v>
      </c>
      <c r="H5" s="23">
        <v>1.62</v>
      </c>
      <c r="I5" s="8">
        <v>37.92</v>
      </c>
      <c r="J5" s="8">
        <v>58.95</v>
      </c>
      <c r="K5" s="10" t="s">
        <v>17</v>
      </c>
      <c r="L5" s="8">
        <v>8.15</v>
      </c>
      <c r="M5" s="8">
        <v>13.38</v>
      </c>
      <c r="N5" s="8" t="s">
        <v>18</v>
      </c>
      <c r="O5" s="4">
        <v>134</v>
      </c>
      <c r="P5" s="7">
        <v>11</v>
      </c>
    </row>
    <row r="6" spans="1:16" s="9" customFormat="1" ht="45">
      <c r="A6" s="55" t="s">
        <v>7</v>
      </c>
      <c r="B6" s="66" t="s">
        <v>286</v>
      </c>
      <c r="C6" s="4" t="s">
        <v>8</v>
      </c>
      <c r="D6" s="5">
        <v>42979</v>
      </c>
      <c r="E6" s="6">
        <v>44562</v>
      </c>
      <c r="F6" s="29">
        <f t="shared" si="0"/>
        <v>4.336986301369863</v>
      </c>
      <c r="G6" s="4">
        <v>10</v>
      </c>
      <c r="H6" s="23">
        <v>1.62</v>
      </c>
      <c r="I6" s="8">
        <v>40.24</v>
      </c>
      <c r="J6" s="8">
        <v>60.87</v>
      </c>
      <c r="K6" s="8" t="s">
        <v>21</v>
      </c>
      <c r="L6" s="8">
        <v>8.61</v>
      </c>
      <c r="M6" s="8">
        <v>13.75</v>
      </c>
      <c r="N6" s="8" t="s">
        <v>14</v>
      </c>
      <c r="O6" s="4">
        <v>134</v>
      </c>
      <c r="P6" s="7">
        <v>12</v>
      </c>
    </row>
    <row r="7" spans="1:16" s="9" customFormat="1" ht="45">
      <c r="A7" s="55" t="s">
        <v>7</v>
      </c>
      <c r="B7" s="66" t="s">
        <v>286</v>
      </c>
      <c r="C7" s="4" t="s">
        <v>8</v>
      </c>
      <c r="D7" s="11">
        <v>42736</v>
      </c>
      <c r="E7" s="6">
        <v>44562</v>
      </c>
      <c r="F7" s="29">
        <f t="shared" si="0"/>
        <v>5.002739726027397</v>
      </c>
      <c r="G7" s="4">
        <v>10</v>
      </c>
      <c r="H7" s="23">
        <v>1.612</v>
      </c>
      <c r="I7" s="10">
        <v>37.5</v>
      </c>
      <c r="J7" s="10">
        <v>54.8</v>
      </c>
      <c r="K7" s="10">
        <v>68</v>
      </c>
      <c r="L7" s="10">
        <v>8.1</v>
      </c>
      <c r="M7" s="10">
        <v>12.3</v>
      </c>
      <c r="N7" s="10">
        <v>17.9</v>
      </c>
      <c r="O7" s="4">
        <v>134</v>
      </c>
      <c r="P7" s="7" t="s">
        <v>22</v>
      </c>
    </row>
    <row r="8" spans="1:16" s="9" customFormat="1" ht="25.5">
      <c r="A8" s="54" t="s">
        <v>23</v>
      </c>
      <c r="B8" s="67" t="s">
        <v>281</v>
      </c>
      <c r="C8" s="4" t="s">
        <v>8</v>
      </c>
      <c r="D8" s="5">
        <v>42979</v>
      </c>
      <c r="E8" s="12">
        <v>45078</v>
      </c>
      <c r="F8" s="29">
        <f t="shared" si="0"/>
        <v>5.750684931506849</v>
      </c>
      <c r="G8" s="9">
        <v>10</v>
      </c>
      <c r="H8" s="22" t="s">
        <v>62</v>
      </c>
      <c r="I8" s="10">
        <v>40.64</v>
      </c>
      <c r="J8" s="10">
        <v>55.36</v>
      </c>
      <c r="K8" s="10" t="s">
        <v>54</v>
      </c>
      <c r="L8" s="10">
        <v>8.63</v>
      </c>
      <c r="M8" s="10">
        <v>12.28</v>
      </c>
      <c r="N8" s="10" t="s">
        <v>55</v>
      </c>
      <c r="O8" s="9">
        <v>139</v>
      </c>
      <c r="P8" s="9">
        <v>5</v>
      </c>
    </row>
    <row r="9" spans="1:16" s="9" customFormat="1" ht="25.5">
      <c r="A9" s="54" t="s">
        <v>23</v>
      </c>
      <c r="B9" s="67" t="s">
        <v>281</v>
      </c>
      <c r="C9" s="4" t="s">
        <v>8</v>
      </c>
      <c r="D9" s="5">
        <v>42979</v>
      </c>
      <c r="E9" s="12">
        <v>45078</v>
      </c>
      <c r="F9" s="29">
        <f t="shared" si="0"/>
        <v>5.750684931506849</v>
      </c>
      <c r="G9" s="9">
        <v>10</v>
      </c>
      <c r="H9" s="22" t="s">
        <v>62</v>
      </c>
      <c r="I9" s="10">
        <v>42.93</v>
      </c>
      <c r="J9" s="10">
        <v>57.52</v>
      </c>
      <c r="K9" s="10" t="s">
        <v>56</v>
      </c>
      <c r="L9" s="10">
        <v>9.11</v>
      </c>
      <c r="M9" s="10">
        <v>12.73</v>
      </c>
      <c r="N9" s="10" t="s">
        <v>57</v>
      </c>
      <c r="O9" s="9">
        <v>139</v>
      </c>
      <c r="P9" s="9">
        <v>6</v>
      </c>
    </row>
    <row r="10" spans="1:16" s="9" customFormat="1" ht="25.5">
      <c r="A10" s="54" t="s">
        <v>23</v>
      </c>
      <c r="B10" s="67" t="s">
        <v>281</v>
      </c>
      <c r="C10" s="4" t="s">
        <v>8</v>
      </c>
      <c r="D10" s="5">
        <v>42979</v>
      </c>
      <c r="E10" s="12">
        <v>45078</v>
      </c>
      <c r="F10" s="29">
        <f t="shared" si="0"/>
        <v>5.750684931506849</v>
      </c>
      <c r="G10" s="9">
        <v>10</v>
      </c>
      <c r="H10" s="22" t="s">
        <v>62</v>
      </c>
      <c r="I10" s="10">
        <v>41.6</v>
      </c>
      <c r="J10" s="10">
        <v>56.41</v>
      </c>
      <c r="K10" s="10" t="s">
        <v>59</v>
      </c>
      <c r="L10" s="10">
        <v>8.83</v>
      </c>
      <c r="M10" s="10">
        <v>12.49</v>
      </c>
      <c r="N10" s="10" t="s">
        <v>58</v>
      </c>
      <c r="O10" s="9">
        <v>139</v>
      </c>
      <c r="P10" s="9">
        <v>7</v>
      </c>
    </row>
    <row r="11" spans="1:16" s="9" customFormat="1" ht="25.5">
      <c r="A11" s="54" t="s">
        <v>23</v>
      </c>
      <c r="B11" s="67" t="s">
        <v>281</v>
      </c>
      <c r="C11" s="4" t="s">
        <v>8</v>
      </c>
      <c r="D11" s="5">
        <v>42979</v>
      </c>
      <c r="E11" s="64">
        <v>45078</v>
      </c>
      <c r="F11" s="29">
        <f t="shared" si="0"/>
        <v>5.750684931506849</v>
      </c>
      <c r="G11" s="9">
        <v>10</v>
      </c>
      <c r="H11" s="22" t="s">
        <v>62</v>
      </c>
      <c r="I11" s="10">
        <v>41.84</v>
      </c>
      <c r="J11" s="10">
        <v>56.78</v>
      </c>
      <c r="K11" s="10" t="s">
        <v>61</v>
      </c>
      <c r="L11" s="10">
        <v>8.87</v>
      </c>
      <c r="M11" s="10">
        <v>12.56</v>
      </c>
      <c r="N11" s="10" t="s">
        <v>60</v>
      </c>
      <c r="O11" s="9">
        <v>139</v>
      </c>
      <c r="P11" s="9">
        <v>8</v>
      </c>
    </row>
    <row r="12" spans="1:16" s="9" customFormat="1" ht="12.75">
      <c r="A12" s="54" t="s">
        <v>23</v>
      </c>
      <c r="B12" s="67" t="s">
        <v>281</v>
      </c>
      <c r="C12" s="4" t="s">
        <v>8</v>
      </c>
      <c r="D12" s="5">
        <v>42736</v>
      </c>
      <c r="E12" s="64" t="s">
        <v>24</v>
      </c>
      <c r="F12" s="29">
        <f t="shared" si="0"/>
        <v>3.4164383561643836</v>
      </c>
      <c r="G12" s="9">
        <v>10</v>
      </c>
      <c r="H12" s="23">
        <v>1.62</v>
      </c>
      <c r="I12" s="10">
        <v>33</v>
      </c>
      <c r="J12" s="10">
        <v>46</v>
      </c>
      <c r="K12" s="10">
        <v>51.2</v>
      </c>
      <c r="L12" s="10">
        <v>7.2</v>
      </c>
      <c r="M12" s="10">
        <v>10.5</v>
      </c>
      <c r="N12" s="10">
        <v>17</v>
      </c>
      <c r="O12" s="62">
        <v>130</v>
      </c>
      <c r="P12" s="7" t="s">
        <v>22</v>
      </c>
    </row>
    <row r="13" spans="1:16" s="9" customFormat="1" ht="12.75">
      <c r="A13" s="54" t="s">
        <v>25</v>
      </c>
      <c r="B13" s="67" t="s">
        <v>281</v>
      </c>
      <c r="C13" s="4" t="s">
        <v>8</v>
      </c>
      <c r="D13" s="5">
        <v>42979</v>
      </c>
      <c r="E13" s="64">
        <v>44348</v>
      </c>
      <c r="F13" s="29">
        <f t="shared" si="0"/>
        <v>3.750684931506849</v>
      </c>
      <c r="G13" s="9">
        <v>10</v>
      </c>
      <c r="H13" s="23">
        <v>1.617</v>
      </c>
      <c r="I13" s="9">
        <v>42.85</v>
      </c>
      <c r="J13" s="10">
        <v>54.81</v>
      </c>
      <c r="K13" s="10" t="s">
        <v>173</v>
      </c>
      <c r="L13" s="10">
        <v>9.1</v>
      </c>
      <c r="M13" s="10">
        <v>12.06</v>
      </c>
      <c r="N13" s="10" t="s">
        <v>177</v>
      </c>
      <c r="O13" s="9">
        <v>138</v>
      </c>
      <c r="P13" s="9">
        <v>13</v>
      </c>
    </row>
    <row r="14" spans="1:16" s="9" customFormat="1" ht="12.75">
      <c r="A14" s="54" t="s">
        <v>25</v>
      </c>
      <c r="B14" s="67" t="s">
        <v>281</v>
      </c>
      <c r="C14" s="4" t="s">
        <v>8</v>
      </c>
      <c r="D14" s="5">
        <v>42979</v>
      </c>
      <c r="E14" s="50">
        <v>44440</v>
      </c>
      <c r="F14" s="29">
        <f t="shared" si="0"/>
        <v>4.002739726027397</v>
      </c>
      <c r="G14" s="9">
        <v>10</v>
      </c>
      <c r="H14" s="23">
        <v>1.618</v>
      </c>
      <c r="I14" s="9">
        <v>39.4</v>
      </c>
      <c r="J14" s="10">
        <v>53.28</v>
      </c>
      <c r="K14" s="10" t="s">
        <v>174</v>
      </c>
      <c r="L14" s="10">
        <v>8.34</v>
      </c>
      <c r="M14" s="10">
        <v>11.77</v>
      </c>
      <c r="N14" s="10" t="s">
        <v>178</v>
      </c>
      <c r="O14" s="9">
        <v>138</v>
      </c>
      <c r="P14" s="9">
        <v>14</v>
      </c>
    </row>
    <row r="15" spans="1:16" s="9" customFormat="1" ht="12.75">
      <c r="A15" s="54" t="s">
        <v>25</v>
      </c>
      <c r="B15" s="67" t="s">
        <v>281</v>
      </c>
      <c r="C15" s="4" t="s">
        <v>8</v>
      </c>
      <c r="D15" s="5">
        <v>42979</v>
      </c>
      <c r="E15" s="64">
        <v>44348</v>
      </c>
      <c r="F15" s="29">
        <f t="shared" si="0"/>
        <v>3.750684931506849</v>
      </c>
      <c r="G15" s="9">
        <v>10</v>
      </c>
      <c r="H15" s="23">
        <v>1.617</v>
      </c>
      <c r="I15" s="9">
        <v>41.17</v>
      </c>
      <c r="J15" s="10">
        <v>54.23</v>
      </c>
      <c r="K15" s="10" t="s">
        <v>175</v>
      </c>
      <c r="L15" s="10">
        <v>8.75</v>
      </c>
      <c r="M15" s="10">
        <v>12.01</v>
      </c>
      <c r="N15" s="10" t="s">
        <v>179</v>
      </c>
      <c r="O15" s="9">
        <v>138</v>
      </c>
      <c r="P15" s="9">
        <v>15</v>
      </c>
    </row>
    <row r="16" spans="1:16" s="9" customFormat="1" ht="12.75">
      <c r="A16" s="54" t="s">
        <v>25</v>
      </c>
      <c r="B16" s="67" t="s">
        <v>281</v>
      </c>
      <c r="C16" s="4" t="s">
        <v>8</v>
      </c>
      <c r="D16" s="5">
        <v>42979</v>
      </c>
      <c r="E16" s="64">
        <v>44348</v>
      </c>
      <c r="F16" s="29">
        <f t="shared" si="0"/>
        <v>3.750684931506849</v>
      </c>
      <c r="G16" s="9">
        <v>10</v>
      </c>
      <c r="H16" s="23">
        <v>1.617</v>
      </c>
      <c r="I16" s="9">
        <v>41.6</v>
      </c>
      <c r="J16" s="10">
        <v>53.9</v>
      </c>
      <c r="K16" s="10" t="s">
        <v>176</v>
      </c>
      <c r="L16" s="10">
        <v>8.83</v>
      </c>
      <c r="M16" s="10">
        <v>11.87</v>
      </c>
      <c r="N16" s="10" t="s">
        <v>180</v>
      </c>
      <c r="O16" s="9">
        <v>138</v>
      </c>
      <c r="P16" s="9">
        <v>16</v>
      </c>
    </row>
    <row r="17" spans="1:16" s="9" customFormat="1" ht="12.75">
      <c r="A17" s="54" t="s">
        <v>25</v>
      </c>
      <c r="B17" s="67" t="s">
        <v>281</v>
      </c>
      <c r="C17" s="4" t="s">
        <v>8</v>
      </c>
      <c r="D17" s="11">
        <v>42736</v>
      </c>
      <c r="E17" s="64">
        <v>43922</v>
      </c>
      <c r="F17" s="29">
        <f t="shared" si="0"/>
        <v>3.249315068493151</v>
      </c>
      <c r="G17" s="9">
        <v>10</v>
      </c>
      <c r="H17" s="63">
        <v>1.614</v>
      </c>
      <c r="I17" s="10">
        <v>36</v>
      </c>
      <c r="J17" s="10">
        <v>53.6</v>
      </c>
      <c r="K17" s="10">
        <v>67</v>
      </c>
      <c r="L17" s="10">
        <v>9</v>
      </c>
      <c r="M17" s="10">
        <v>12.1</v>
      </c>
      <c r="N17" s="10">
        <v>18.9</v>
      </c>
      <c r="O17" s="62">
        <v>135</v>
      </c>
      <c r="P17" s="9" t="s">
        <v>22</v>
      </c>
    </row>
    <row r="18" spans="1:16" s="9" customFormat="1" ht="25.5">
      <c r="A18" s="54" t="s">
        <v>26</v>
      </c>
      <c r="B18" s="67" t="s">
        <v>281</v>
      </c>
      <c r="C18" s="4" t="s">
        <v>8</v>
      </c>
      <c r="D18" s="5">
        <v>42948</v>
      </c>
      <c r="E18" s="12">
        <v>43891</v>
      </c>
      <c r="F18" s="29">
        <f t="shared" si="0"/>
        <v>2.5835616438356164</v>
      </c>
      <c r="G18" s="9">
        <v>10</v>
      </c>
      <c r="H18" s="23">
        <v>1.621</v>
      </c>
      <c r="I18" s="9">
        <v>43.96</v>
      </c>
      <c r="J18" s="10">
        <v>59.88</v>
      </c>
      <c r="K18" s="10" t="s">
        <v>79</v>
      </c>
      <c r="L18" s="10">
        <v>9.5</v>
      </c>
      <c r="M18" s="10">
        <v>13.54</v>
      </c>
      <c r="N18" s="9" t="s">
        <v>72</v>
      </c>
      <c r="O18" s="62">
        <v>137</v>
      </c>
      <c r="P18" s="9" t="s">
        <v>206</v>
      </c>
    </row>
    <row r="19" spans="1:16" s="9" customFormat="1" ht="25.5">
      <c r="A19" s="54" t="s">
        <v>26</v>
      </c>
      <c r="B19" s="67" t="s">
        <v>281</v>
      </c>
      <c r="C19" s="4" t="s">
        <v>8</v>
      </c>
      <c r="D19" s="5">
        <v>42948</v>
      </c>
      <c r="E19" s="12">
        <v>43891</v>
      </c>
      <c r="F19" s="29">
        <f t="shared" si="0"/>
        <v>2.5835616438356164</v>
      </c>
      <c r="G19" s="9">
        <v>10</v>
      </c>
      <c r="H19" s="23">
        <v>1.621</v>
      </c>
      <c r="I19" s="9">
        <v>44.09</v>
      </c>
      <c r="J19" s="10">
        <v>58.28</v>
      </c>
      <c r="K19" s="10" t="s">
        <v>78</v>
      </c>
      <c r="L19" s="10">
        <v>9.51</v>
      </c>
      <c r="M19" s="10">
        <v>13.22</v>
      </c>
      <c r="N19" s="9" t="s">
        <v>73</v>
      </c>
      <c r="O19" s="62">
        <v>137</v>
      </c>
      <c r="P19" s="9" t="s">
        <v>204</v>
      </c>
    </row>
    <row r="20" spans="1:16" s="9" customFormat="1" ht="25.5">
      <c r="A20" s="54" t="s">
        <v>26</v>
      </c>
      <c r="B20" s="67" t="s">
        <v>281</v>
      </c>
      <c r="C20" s="4" t="s">
        <v>8</v>
      </c>
      <c r="D20" s="5">
        <v>42948</v>
      </c>
      <c r="E20" s="12">
        <v>43891</v>
      </c>
      <c r="F20" s="29">
        <f t="shared" si="0"/>
        <v>2.5835616438356164</v>
      </c>
      <c r="G20" s="9">
        <v>10</v>
      </c>
      <c r="H20" s="23">
        <v>1.621</v>
      </c>
      <c r="I20" s="9">
        <v>43.92</v>
      </c>
      <c r="J20" s="10">
        <v>57.88</v>
      </c>
      <c r="K20" s="10" t="s">
        <v>77</v>
      </c>
      <c r="L20" s="10">
        <v>9.49</v>
      </c>
      <c r="M20" s="10">
        <v>13.08</v>
      </c>
      <c r="N20" s="9" t="s">
        <v>74</v>
      </c>
      <c r="O20" s="62">
        <v>137</v>
      </c>
      <c r="P20" s="9" t="s">
        <v>205</v>
      </c>
    </row>
    <row r="21" spans="1:16" s="9" customFormat="1" ht="25.5">
      <c r="A21" s="54" t="s">
        <v>26</v>
      </c>
      <c r="B21" s="67" t="s">
        <v>281</v>
      </c>
      <c r="C21" s="4" t="s">
        <v>8</v>
      </c>
      <c r="D21" s="5">
        <v>42948</v>
      </c>
      <c r="E21" s="12">
        <v>43891</v>
      </c>
      <c r="F21" s="29">
        <f t="shared" si="0"/>
        <v>2.5835616438356164</v>
      </c>
      <c r="G21" s="9">
        <v>10</v>
      </c>
      <c r="H21" s="23">
        <v>1.621</v>
      </c>
      <c r="I21" s="9">
        <v>44.07</v>
      </c>
      <c r="J21" s="10">
        <v>62.05</v>
      </c>
      <c r="K21" s="10" t="s">
        <v>76</v>
      </c>
      <c r="L21" s="10">
        <v>9.51</v>
      </c>
      <c r="M21" s="10">
        <v>14.04</v>
      </c>
      <c r="N21" s="9" t="s">
        <v>75</v>
      </c>
      <c r="O21" s="62">
        <v>137</v>
      </c>
      <c r="P21" s="9" t="s">
        <v>203</v>
      </c>
    </row>
    <row r="22" spans="1:16" s="9" customFormat="1" ht="25.5">
      <c r="A22" s="54" t="s">
        <v>26</v>
      </c>
      <c r="B22" s="68" t="s">
        <v>278</v>
      </c>
      <c r="C22" s="4" t="s">
        <v>8</v>
      </c>
      <c r="D22" s="5">
        <v>42705</v>
      </c>
      <c r="E22" s="64">
        <v>43160</v>
      </c>
      <c r="F22" s="29">
        <f t="shared" si="0"/>
        <v>1.2465753424657535</v>
      </c>
      <c r="G22" s="9">
        <v>10</v>
      </c>
      <c r="H22" s="63">
        <v>1.595</v>
      </c>
      <c r="I22" s="10">
        <v>42</v>
      </c>
      <c r="J22" s="10">
        <v>56.2</v>
      </c>
      <c r="K22" s="10">
        <v>62</v>
      </c>
      <c r="L22" s="10">
        <v>9</v>
      </c>
      <c r="M22" s="10">
        <v>12.6</v>
      </c>
      <c r="N22" s="10">
        <v>20.2</v>
      </c>
      <c r="O22" s="62">
        <v>144</v>
      </c>
      <c r="P22" s="9" t="s">
        <v>22</v>
      </c>
    </row>
    <row r="23" spans="1:16" s="9" customFormat="1" ht="12.75">
      <c r="A23" s="54" t="s">
        <v>27</v>
      </c>
      <c r="B23" s="67" t="s">
        <v>281</v>
      </c>
      <c r="C23" s="4" t="s">
        <v>8</v>
      </c>
      <c r="D23" s="5">
        <v>42979</v>
      </c>
      <c r="E23" s="12">
        <v>46722</v>
      </c>
      <c r="F23" s="29">
        <f t="shared" si="0"/>
        <v>10.254794520547945</v>
      </c>
      <c r="G23" s="9">
        <v>10</v>
      </c>
      <c r="H23" s="23">
        <v>1.621</v>
      </c>
      <c r="I23" s="9">
        <v>40.3</v>
      </c>
      <c r="J23" s="10">
        <v>61.25</v>
      </c>
      <c r="K23" s="10" t="s">
        <v>142</v>
      </c>
      <c r="L23" s="10">
        <v>8.66</v>
      </c>
      <c r="M23" s="10">
        <v>13.83</v>
      </c>
      <c r="N23" s="10" t="s">
        <v>146</v>
      </c>
      <c r="O23" s="9">
        <v>143</v>
      </c>
      <c r="P23" s="9">
        <v>9</v>
      </c>
    </row>
    <row r="24" spans="1:16" s="15" customFormat="1" ht="12.75">
      <c r="A24" s="54" t="s">
        <v>27</v>
      </c>
      <c r="B24" s="67" t="s">
        <v>281</v>
      </c>
      <c r="C24" s="4" t="s">
        <v>8</v>
      </c>
      <c r="D24" s="5">
        <v>42979</v>
      </c>
      <c r="E24" s="12">
        <v>46722</v>
      </c>
      <c r="F24" s="29">
        <f t="shared" si="0"/>
        <v>10.254794520547945</v>
      </c>
      <c r="G24" s="9">
        <v>10</v>
      </c>
      <c r="H24" s="25">
        <v>1.622</v>
      </c>
      <c r="I24" s="15">
        <v>39.16</v>
      </c>
      <c r="J24" s="16">
        <v>60.69</v>
      </c>
      <c r="K24" s="16" t="s">
        <v>143</v>
      </c>
      <c r="L24" s="16">
        <v>8.42</v>
      </c>
      <c r="M24" s="16">
        <v>13.73</v>
      </c>
      <c r="N24" s="16" t="s">
        <v>147</v>
      </c>
      <c r="O24" s="9">
        <v>143</v>
      </c>
      <c r="P24" s="15">
        <v>10</v>
      </c>
    </row>
    <row r="25" spans="1:16" ht="12.75">
      <c r="A25" s="54" t="s">
        <v>27</v>
      </c>
      <c r="B25" s="67" t="s">
        <v>281</v>
      </c>
      <c r="C25" s="4" t="s">
        <v>8</v>
      </c>
      <c r="D25" s="5">
        <v>42979</v>
      </c>
      <c r="E25" s="12">
        <v>46722</v>
      </c>
      <c r="F25" s="29">
        <f t="shared" si="0"/>
        <v>10.254794520547945</v>
      </c>
      <c r="G25" s="9">
        <v>10</v>
      </c>
      <c r="H25" s="25">
        <v>1.622</v>
      </c>
      <c r="I25" s="8">
        <v>39.84</v>
      </c>
      <c r="J25" s="32">
        <v>61.93</v>
      </c>
      <c r="K25" s="32" t="s">
        <v>144</v>
      </c>
      <c r="L25" s="32">
        <v>8.61</v>
      </c>
      <c r="M25" s="32">
        <v>14.06</v>
      </c>
      <c r="N25" s="32" t="s">
        <v>148</v>
      </c>
      <c r="O25" s="9">
        <v>143</v>
      </c>
      <c r="P25" s="3">
        <v>11</v>
      </c>
    </row>
    <row r="26" spans="1:16" ht="12.75">
      <c r="A26" s="54" t="s">
        <v>27</v>
      </c>
      <c r="B26" s="67" t="s">
        <v>281</v>
      </c>
      <c r="C26" s="4" t="s">
        <v>8</v>
      </c>
      <c r="D26" s="5">
        <v>42979</v>
      </c>
      <c r="E26" s="12">
        <v>46722</v>
      </c>
      <c r="F26" s="29">
        <f t="shared" si="0"/>
        <v>10.254794520547945</v>
      </c>
      <c r="G26" s="9">
        <v>10</v>
      </c>
      <c r="H26" s="25">
        <v>1.622</v>
      </c>
      <c r="I26" s="3">
        <v>42.65</v>
      </c>
      <c r="J26" s="32">
        <v>62.46</v>
      </c>
      <c r="K26" s="32" t="s">
        <v>145</v>
      </c>
      <c r="L26" s="32">
        <v>9.18</v>
      </c>
      <c r="M26" s="32">
        <v>14.08</v>
      </c>
      <c r="N26" s="32" t="s">
        <v>149</v>
      </c>
      <c r="O26" s="9">
        <v>143</v>
      </c>
      <c r="P26" s="15">
        <v>12</v>
      </c>
    </row>
    <row r="27" spans="1:16" ht="12.75">
      <c r="A27" s="54" t="s">
        <v>28</v>
      </c>
      <c r="B27" s="67" t="s">
        <v>281</v>
      </c>
      <c r="C27" s="4" t="s">
        <v>8</v>
      </c>
      <c r="D27" s="5">
        <v>42705</v>
      </c>
      <c r="E27" s="12">
        <v>46357</v>
      </c>
      <c r="F27" s="29">
        <f t="shared" si="0"/>
        <v>10.005479452054795</v>
      </c>
      <c r="G27" s="9">
        <v>10</v>
      </c>
      <c r="H27" s="33">
        <v>1.617</v>
      </c>
      <c r="I27" s="32">
        <v>36.1</v>
      </c>
      <c r="J27" s="32">
        <v>62.1</v>
      </c>
      <c r="K27" s="32">
        <v>69</v>
      </c>
      <c r="L27" s="32">
        <v>7.8</v>
      </c>
      <c r="M27" s="32">
        <v>14.2</v>
      </c>
      <c r="N27" s="32">
        <v>18.3</v>
      </c>
      <c r="O27" s="9">
        <v>143</v>
      </c>
      <c r="P27" s="3" t="s">
        <v>22</v>
      </c>
    </row>
    <row r="28" spans="1:16" s="1" customFormat="1" ht="12.75">
      <c r="A28" s="56" t="s">
        <v>29</v>
      </c>
      <c r="B28" s="67" t="s">
        <v>281</v>
      </c>
      <c r="C28" s="4" t="s">
        <v>8</v>
      </c>
      <c r="D28" s="34">
        <v>43009</v>
      </c>
      <c r="E28" s="17">
        <v>44562</v>
      </c>
      <c r="F28" s="29">
        <f t="shared" si="0"/>
        <v>4.254794520547946</v>
      </c>
      <c r="G28" s="7">
        <v>10</v>
      </c>
      <c r="H28" s="36">
        <v>1.622</v>
      </c>
      <c r="I28" s="35">
        <v>42.65</v>
      </c>
      <c r="J28" s="37">
        <v>57.51</v>
      </c>
      <c r="K28" s="37" t="s">
        <v>196</v>
      </c>
      <c r="L28" s="37">
        <v>9.07</v>
      </c>
      <c r="M28" s="37">
        <v>12.74</v>
      </c>
      <c r="N28" s="37" t="s">
        <v>200</v>
      </c>
      <c r="O28" s="7">
        <v>142</v>
      </c>
      <c r="P28" s="35">
        <v>5</v>
      </c>
    </row>
    <row r="29" spans="1:16" s="1" customFormat="1" ht="12.75">
      <c r="A29" s="56" t="s">
        <v>29</v>
      </c>
      <c r="B29" s="67" t="s">
        <v>281</v>
      </c>
      <c r="C29" s="4" t="s">
        <v>8</v>
      </c>
      <c r="D29" s="34">
        <v>43009</v>
      </c>
      <c r="E29" s="17">
        <v>44562</v>
      </c>
      <c r="F29" s="29">
        <f t="shared" si="0"/>
        <v>4.254794520547946</v>
      </c>
      <c r="G29" s="7">
        <v>10</v>
      </c>
      <c r="H29" s="36">
        <v>1.621</v>
      </c>
      <c r="I29" s="35">
        <v>43.72</v>
      </c>
      <c r="J29" s="37">
        <v>58.55</v>
      </c>
      <c r="K29" s="37" t="s">
        <v>197</v>
      </c>
      <c r="L29" s="37">
        <v>9.28</v>
      </c>
      <c r="M29" s="37">
        <v>12.93</v>
      </c>
      <c r="N29" s="37" t="s">
        <v>200</v>
      </c>
      <c r="O29" s="7">
        <v>142</v>
      </c>
      <c r="P29" s="35">
        <v>6</v>
      </c>
    </row>
    <row r="30" spans="1:16" s="1" customFormat="1" ht="12.75">
      <c r="A30" s="56" t="s">
        <v>29</v>
      </c>
      <c r="B30" s="67" t="s">
        <v>281</v>
      </c>
      <c r="C30" s="4" t="s">
        <v>8</v>
      </c>
      <c r="D30" s="34">
        <v>43009</v>
      </c>
      <c r="E30" s="17">
        <v>44562</v>
      </c>
      <c r="F30" s="29">
        <f t="shared" si="0"/>
        <v>4.254794520547946</v>
      </c>
      <c r="G30" s="7">
        <v>10</v>
      </c>
      <c r="H30" s="36">
        <v>1.622</v>
      </c>
      <c r="I30" s="35">
        <v>41.72</v>
      </c>
      <c r="J30" s="37">
        <v>57.63</v>
      </c>
      <c r="K30" s="37" t="s">
        <v>198</v>
      </c>
      <c r="L30" s="37">
        <v>8.88</v>
      </c>
      <c r="M30" s="37">
        <v>12.79</v>
      </c>
      <c r="N30" s="37" t="s">
        <v>201</v>
      </c>
      <c r="O30" s="7">
        <v>142</v>
      </c>
      <c r="P30" s="35">
        <v>7</v>
      </c>
    </row>
    <row r="31" spans="1:16" s="1" customFormat="1" ht="12.75">
      <c r="A31" s="56" t="s">
        <v>29</v>
      </c>
      <c r="B31" s="67" t="s">
        <v>281</v>
      </c>
      <c r="C31" s="4" t="s">
        <v>8</v>
      </c>
      <c r="D31" s="34">
        <v>43009</v>
      </c>
      <c r="E31" s="17">
        <v>44562</v>
      </c>
      <c r="F31" s="29">
        <f t="shared" si="0"/>
        <v>4.254794520547946</v>
      </c>
      <c r="G31" s="7">
        <v>10</v>
      </c>
      <c r="H31" s="36">
        <v>1.621</v>
      </c>
      <c r="I31" s="35">
        <v>43.71</v>
      </c>
      <c r="J31" s="37">
        <v>58.59</v>
      </c>
      <c r="K31" s="37" t="s">
        <v>199</v>
      </c>
      <c r="L31" s="37">
        <v>9.28</v>
      </c>
      <c r="M31" s="37">
        <v>12.94</v>
      </c>
      <c r="N31" s="37" t="s">
        <v>202</v>
      </c>
      <c r="O31" s="7">
        <v>142</v>
      </c>
      <c r="P31" s="35">
        <v>8</v>
      </c>
    </row>
    <row r="32" spans="1:16" s="1" customFormat="1" ht="67.5">
      <c r="A32" s="56" t="s">
        <v>30</v>
      </c>
      <c r="B32" s="66" t="s">
        <v>298</v>
      </c>
      <c r="C32" s="4" t="s">
        <v>8</v>
      </c>
      <c r="D32" s="34">
        <v>42795</v>
      </c>
      <c r="E32" s="6">
        <v>42278</v>
      </c>
      <c r="F32" s="31">
        <f t="shared" si="0"/>
        <v>-1.4164383561643836</v>
      </c>
      <c r="G32" s="7">
        <v>10</v>
      </c>
      <c r="H32" s="47">
        <v>1.61</v>
      </c>
      <c r="I32" s="37">
        <v>37.1</v>
      </c>
      <c r="J32" s="37">
        <v>53.1</v>
      </c>
      <c r="K32" s="37">
        <v>61.9</v>
      </c>
      <c r="L32" s="37">
        <v>8</v>
      </c>
      <c r="M32" s="37">
        <v>11.9</v>
      </c>
      <c r="N32" s="37">
        <v>19</v>
      </c>
      <c r="O32" s="4">
        <v>145</v>
      </c>
      <c r="P32" s="35" t="s">
        <v>22</v>
      </c>
    </row>
    <row r="33" spans="1:16" ht="12.75">
      <c r="A33" s="53" t="s">
        <v>31</v>
      </c>
      <c r="B33" s="67" t="s">
        <v>281</v>
      </c>
      <c r="C33" s="4" t="s">
        <v>8</v>
      </c>
      <c r="D33" s="39">
        <v>42979</v>
      </c>
      <c r="E33" s="12">
        <v>43466</v>
      </c>
      <c r="F33" s="29">
        <f t="shared" si="0"/>
        <v>1.3342465753424657</v>
      </c>
      <c r="G33" s="9">
        <v>10</v>
      </c>
      <c r="H33" s="33">
        <v>1.605</v>
      </c>
      <c r="I33" s="3">
        <v>39.69</v>
      </c>
      <c r="J33" s="32">
        <v>54.43</v>
      </c>
      <c r="K33" s="32" t="s">
        <v>188</v>
      </c>
      <c r="L33" s="32">
        <v>8.45</v>
      </c>
      <c r="M33" s="32">
        <v>12.11</v>
      </c>
      <c r="N33" s="32" t="s">
        <v>192</v>
      </c>
      <c r="O33" s="9">
        <v>136</v>
      </c>
      <c r="P33" s="9">
        <v>13</v>
      </c>
    </row>
    <row r="34" spans="1:16" ht="12.75">
      <c r="A34" s="53" t="s">
        <v>31</v>
      </c>
      <c r="B34" s="67" t="s">
        <v>281</v>
      </c>
      <c r="C34" s="4" t="s">
        <v>8</v>
      </c>
      <c r="D34" s="39">
        <v>42979</v>
      </c>
      <c r="E34" s="12">
        <v>43466</v>
      </c>
      <c r="F34" s="29">
        <f t="shared" si="0"/>
        <v>1.3342465753424657</v>
      </c>
      <c r="G34" s="9">
        <v>10</v>
      </c>
      <c r="H34" s="33">
        <v>1.607</v>
      </c>
      <c r="I34" s="3">
        <v>41.2</v>
      </c>
      <c r="J34" s="32">
        <v>55.86</v>
      </c>
      <c r="K34" s="32" t="s">
        <v>189</v>
      </c>
      <c r="L34" s="32">
        <v>8.78</v>
      </c>
      <c r="M34" s="32">
        <v>12.41</v>
      </c>
      <c r="N34" s="32" t="s">
        <v>193</v>
      </c>
      <c r="O34" s="9">
        <v>136</v>
      </c>
      <c r="P34" s="9">
        <v>14</v>
      </c>
    </row>
    <row r="35" spans="1:16" ht="12.75">
      <c r="A35" s="53" t="s">
        <v>31</v>
      </c>
      <c r="B35" s="67" t="s">
        <v>281</v>
      </c>
      <c r="C35" s="4" t="s">
        <v>8</v>
      </c>
      <c r="D35" s="39">
        <v>42979</v>
      </c>
      <c r="E35" s="12">
        <v>43466</v>
      </c>
      <c r="F35" s="29">
        <f t="shared" si="0"/>
        <v>1.3342465753424657</v>
      </c>
      <c r="G35" s="9">
        <v>10</v>
      </c>
      <c r="H35" s="33">
        <v>1.606</v>
      </c>
      <c r="I35" s="3">
        <v>41.26</v>
      </c>
      <c r="J35" s="32">
        <v>55.55</v>
      </c>
      <c r="K35" s="32" t="s">
        <v>190</v>
      </c>
      <c r="L35" s="32">
        <v>8.77</v>
      </c>
      <c r="M35" s="32">
        <v>12.31</v>
      </c>
      <c r="N35" s="32" t="s">
        <v>194</v>
      </c>
      <c r="O35" s="9">
        <v>136</v>
      </c>
      <c r="P35" s="9">
        <v>15</v>
      </c>
    </row>
    <row r="36" spans="1:16" ht="12.75">
      <c r="A36" s="53" t="s">
        <v>31</v>
      </c>
      <c r="B36" s="67" t="s">
        <v>281</v>
      </c>
      <c r="C36" s="4" t="s">
        <v>8</v>
      </c>
      <c r="D36" s="39">
        <v>42979</v>
      </c>
      <c r="E36" s="12">
        <v>43466</v>
      </c>
      <c r="F36" s="29">
        <f t="shared" si="0"/>
        <v>1.3342465753424657</v>
      </c>
      <c r="G36" s="9">
        <v>10</v>
      </c>
      <c r="H36" s="33">
        <v>1.607</v>
      </c>
      <c r="I36" s="3">
        <v>38.76</v>
      </c>
      <c r="J36" s="32">
        <v>52.95</v>
      </c>
      <c r="K36" s="32" t="s">
        <v>191</v>
      </c>
      <c r="L36" s="32">
        <v>8.26</v>
      </c>
      <c r="M36" s="32">
        <v>11.77</v>
      </c>
      <c r="N36" s="32" t="s">
        <v>195</v>
      </c>
      <c r="O36" s="9">
        <v>136</v>
      </c>
      <c r="P36" s="9">
        <v>16</v>
      </c>
    </row>
    <row r="37" spans="1:16" ht="25.5">
      <c r="A37" s="53" t="s">
        <v>33</v>
      </c>
      <c r="B37" s="67" t="s">
        <v>281</v>
      </c>
      <c r="C37" s="4" t="s">
        <v>8</v>
      </c>
      <c r="D37" s="39">
        <v>42979</v>
      </c>
      <c r="E37" s="14" t="s">
        <v>35</v>
      </c>
      <c r="F37" s="30" t="s">
        <v>276</v>
      </c>
      <c r="G37" s="9">
        <v>10</v>
      </c>
      <c r="H37" s="33">
        <v>1.625</v>
      </c>
      <c r="I37" s="3">
        <v>37</v>
      </c>
      <c r="J37" s="32">
        <v>59.1</v>
      </c>
      <c r="K37" s="32" t="s">
        <v>98</v>
      </c>
      <c r="L37" s="32">
        <v>7.83</v>
      </c>
      <c r="M37" s="32">
        <v>13.32</v>
      </c>
      <c r="N37" s="32" t="s">
        <v>99</v>
      </c>
      <c r="O37" s="62">
        <v>137</v>
      </c>
      <c r="P37" s="3">
        <v>5</v>
      </c>
    </row>
    <row r="38" spans="1:16" ht="25.5">
      <c r="A38" s="53" t="s">
        <v>33</v>
      </c>
      <c r="B38" s="67" t="s">
        <v>281</v>
      </c>
      <c r="C38" s="4" t="s">
        <v>8</v>
      </c>
      <c r="D38" s="39">
        <v>42979</v>
      </c>
      <c r="E38" s="14" t="s">
        <v>35</v>
      </c>
      <c r="F38" s="30" t="s">
        <v>276</v>
      </c>
      <c r="G38" s="9">
        <v>10</v>
      </c>
      <c r="H38" s="40">
        <v>1.617</v>
      </c>
      <c r="I38" s="3">
        <v>39.75</v>
      </c>
      <c r="J38" s="32">
        <v>58.05</v>
      </c>
      <c r="K38" s="32" t="s">
        <v>95</v>
      </c>
      <c r="L38" s="32">
        <v>8.44</v>
      </c>
      <c r="M38" s="32">
        <v>12.97</v>
      </c>
      <c r="N38" s="32" t="s">
        <v>100</v>
      </c>
      <c r="O38" s="62">
        <v>137</v>
      </c>
      <c r="P38" s="3">
        <v>6</v>
      </c>
    </row>
    <row r="39" spans="1:16" ht="25.5">
      <c r="A39" s="53" t="s">
        <v>33</v>
      </c>
      <c r="B39" s="67" t="s">
        <v>281</v>
      </c>
      <c r="C39" s="4" t="s">
        <v>8</v>
      </c>
      <c r="D39" s="39">
        <v>42979</v>
      </c>
      <c r="E39" s="14" t="s">
        <v>35</v>
      </c>
      <c r="F39" s="30" t="s">
        <v>276</v>
      </c>
      <c r="G39" s="9">
        <v>10</v>
      </c>
      <c r="H39" s="33">
        <v>1.622</v>
      </c>
      <c r="I39" s="3">
        <v>37.73</v>
      </c>
      <c r="J39" s="32">
        <v>52.11</v>
      </c>
      <c r="K39" s="32" t="s">
        <v>96</v>
      </c>
      <c r="L39" s="32">
        <v>8</v>
      </c>
      <c r="M39" s="32">
        <v>11.59</v>
      </c>
      <c r="N39" s="32" t="s">
        <v>101</v>
      </c>
      <c r="O39" s="14">
        <v>130</v>
      </c>
      <c r="P39" s="3">
        <v>7</v>
      </c>
    </row>
    <row r="40" spans="1:16" ht="25.5">
      <c r="A40" s="53" t="s">
        <v>33</v>
      </c>
      <c r="B40" s="67" t="s">
        <v>281</v>
      </c>
      <c r="C40" s="4" t="s">
        <v>8</v>
      </c>
      <c r="D40" s="39">
        <v>42979</v>
      </c>
      <c r="E40" s="14" t="s">
        <v>35</v>
      </c>
      <c r="F40" s="30" t="s">
        <v>276</v>
      </c>
      <c r="G40" s="9">
        <v>10</v>
      </c>
      <c r="H40" s="33">
        <v>1.622</v>
      </c>
      <c r="I40" s="3">
        <v>37.05</v>
      </c>
      <c r="J40" s="32">
        <v>58.12</v>
      </c>
      <c r="K40" s="32" t="s">
        <v>97</v>
      </c>
      <c r="L40" s="32">
        <v>7.85</v>
      </c>
      <c r="M40" s="32">
        <v>13.1</v>
      </c>
      <c r="N40" s="32" t="s">
        <v>102</v>
      </c>
      <c r="O40" s="62">
        <v>137</v>
      </c>
      <c r="P40" s="3">
        <v>8</v>
      </c>
    </row>
    <row r="41" spans="1:16" ht="12.75">
      <c r="A41" s="53" t="s">
        <v>34</v>
      </c>
      <c r="B41" s="67" t="s">
        <v>281</v>
      </c>
      <c r="C41" s="4" t="s">
        <v>8</v>
      </c>
      <c r="D41" s="39">
        <v>42979</v>
      </c>
      <c r="E41" s="12">
        <v>44593</v>
      </c>
      <c r="F41" s="29">
        <f aca="true" t="shared" si="1" ref="F41:F48">(E41-D41)/365</f>
        <v>4.421917808219178</v>
      </c>
      <c r="G41" s="9">
        <v>10</v>
      </c>
      <c r="H41" s="40">
        <v>1.623</v>
      </c>
      <c r="I41" s="3">
        <v>43.05</v>
      </c>
      <c r="J41" s="32">
        <v>53.47</v>
      </c>
      <c r="K41" s="32">
        <v>54.94940994139158</v>
      </c>
      <c r="L41" s="32">
        <v>9.14</v>
      </c>
      <c r="M41" s="32">
        <v>11.68</v>
      </c>
      <c r="N41" s="37">
        <v>12.215727304507167</v>
      </c>
      <c r="O41" s="3">
        <v>137</v>
      </c>
      <c r="P41" s="9">
        <v>9</v>
      </c>
    </row>
    <row r="42" spans="1:16" ht="12.75">
      <c r="A42" s="53" t="s">
        <v>34</v>
      </c>
      <c r="B42" s="67" t="s">
        <v>281</v>
      </c>
      <c r="C42" s="4" t="s">
        <v>8</v>
      </c>
      <c r="D42" s="39">
        <v>42979</v>
      </c>
      <c r="E42" s="12">
        <v>44593</v>
      </c>
      <c r="F42" s="29">
        <f t="shared" si="1"/>
        <v>4.421917808219178</v>
      </c>
      <c r="G42" s="9">
        <v>10</v>
      </c>
      <c r="H42" s="40">
        <v>1.627</v>
      </c>
      <c r="I42" s="3">
        <v>42.73</v>
      </c>
      <c r="J42" s="32">
        <v>53.74</v>
      </c>
      <c r="K42" s="32">
        <v>55.00883800175766</v>
      </c>
      <c r="L42" s="32">
        <v>9.05</v>
      </c>
      <c r="M42" s="32">
        <v>11.74</v>
      </c>
      <c r="N42" s="37">
        <v>12.228109346238714</v>
      </c>
      <c r="O42" s="3">
        <v>137</v>
      </c>
      <c r="P42" s="15">
        <v>10</v>
      </c>
    </row>
    <row r="43" spans="1:16" ht="12.75">
      <c r="A43" s="53" t="s">
        <v>34</v>
      </c>
      <c r="B43" s="67" t="s">
        <v>281</v>
      </c>
      <c r="C43" s="4" t="s">
        <v>8</v>
      </c>
      <c r="D43" s="39">
        <v>42979</v>
      </c>
      <c r="E43" s="12">
        <v>44593</v>
      </c>
      <c r="F43" s="29">
        <f t="shared" si="1"/>
        <v>4.421917808219178</v>
      </c>
      <c r="G43" s="9">
        <v>10</v>
      </c>
      <c r="H43" s="40">
        <v>1.621</v>
      </c>
      <c r="I43" s="3">
        <v>42.71</v>
      </c>
      <c r="J43" s="32">
        <v>52.99</v>
      </c>
      <c r="K43" s="32">
        <v>54.54338448387153</v>
      </c>
      <c r="L43" s="32">
        <v>9.08</v>
      </c>
      <c r="M43" s="32">
        <v>11.6</v>
      </c>
      <c r="N43" s="37">
        <v>12.159611243652012</v>
      </c>
      <c r="O43" s="3">
        <v>137</v>
      </c>
      <c r="P43" s="3">
        <v>11</v>
      </c>
    </row>
    <row r="44" spans="1:16" ht="12.75">
      <c r="A44" s="53" t="s">
        <v>34</v>
      </c>
      <c r="B44" s="67" t="s">
        <v>281</v>
      </c>
      <c r="C44" s="4" t="s">
        <v>8</v>
      </c>
      <c r="D44" s="39">
        <v>42979</v>
      </c>
      <c r="E44" s="12">
        <v>44593</v>
      </c>
      <c r="F44" s="29">
        <f t="shared" si="1"/>
        <v>4.421917808219178</v>
      </c>
      <c r="G44" s="9">
        <v>10</v>
      </c>
      <c r="H44" s="40">
        <v>1.624</v>
      </c>
      <c r="I44" s="3">
        <v>42.55</v>
      </c>
      <c r="J44" s="32">
        <v>54.79</v>
      </c>
      <c r="K44" s="32">
        <v>56.091172056765394</v>
      </c>
      <c r="L44" s="32">
        <v>9.01</v>
      </c>
      <c r="M44" s="32">
        <v>12.04</v>
      </c>
      <c r="N44" s="37">
        <v>12.461540168360608</v>
      </c>
      <c r="O44" s="41">
        <v>139</v>
      </c>
      <c r="P44" s="15">
        <v>12</v>
      </c>
    </row>
    <row r="45" spans="1:16" ht="25.5">
      <c r="A45" s="53" t="s">
        <v>32</v>
      </c>
      <c r="B45" s="67" t="s">
        <v>281</v>
      </c>
      <c r="C45" s="4" t="s">
        <v>8</v>
      </c>
      <c r="D45" s="39">
        <v>42979</v>
      </c>
      <c r="E45" s="12">
        <v>44470</v>
      </c>
      <c r="F45" s="29">
        <f t="shared" si="1"/>
        <v>4.0849315068493155</v>
      </c>
      <c r="G45" s="9">
        <v>10</v>
      </c>
      <c r="H45" s="33">
        <v>1.594</v>
      </c>
      <c r="I45" s="3">
        <v>38.38</v>
      </c>
      <c r="J45" s="32">
        <v>49.84</v>
      </c>
      <c r="K45" s="32" t="s">
        <v>134</v>
      </c>
      <c r="L45" s="32">
        <v>8.25</v>
      </c>
      <c r="M45" s="32">
        <v>11.05</v>
      </c>
      <c r="N45" s="32" t="s">
        <v>138</v>
      </c>
      <c r="O45" s="3">
        <v>129</v>
      </c>
      <c r="P45" s="3">
        <v>5</v>
      </c>
    </row>
    <row r="46" spans="1:16" ht="25.5">
      <c r="A46" s="53" t="s">
        <v>32</v>
      </c>
      <c r="B46" s="67" t="s">
        <v>281</v>
      </c>
      <c r="C46" s="4" t="s">
        <v>8</v>
      </c>
      <c r="D46" s="39">
        <v>42979</v>
      </c>
      <c r="E46" s="12">
        <v>44470</v>
      </c>
      <c r="F46" s="29">
        <f t="shared" si="1"/>
        <v>4.0849315068493155</v>
      </c>
      <c r="G46" s="9">
        <v>10</v>
      </c>
      <c r="H46" s="33">
        <v>1.594</v>
      </c>
      <c r="I46" s="3">
        <v>39.15</v>
      </c>
      <c r="J46" s="32">
        <v>50.49</v>
      </c>
      <c r="K46" s="32" t="s">
        <v>135</v>
      </c>
      <c r="L46" s="3">
        <v>8.38</v>
      </c>
      <c r="M46" s="32">
        <v>11.16</v>
      </c>
      <c r="N46" s="32" t="s">
        <v>139</v>
      </c>
      <c r="O46" s="3">
        <v>129</v>
      </c>
      <c r="P46" s="3">
        <v>6</v>
      </c>
    </row>
    <row r="47" spans="1:16" ht="25.5">
      <c r="A47" s="53" t="s">
        <v>32</v>
      </c>
      <c r="B47" s="67" t="s">
        <v>281</v>
      </c>
      <c r="C47" s="4" t="s">
        <v>8</v>
      </c>
      <c r="D47" s="39">
        <v>42979</v>
      </c>
      <c r="E47" s="12">
        <v>44470</v>
      </c>
      <c r="F47" s="29">
        <f t="shared" si="1"/>
        <v>4.0849315068493155</v>
      </c>
      <c r="G47" s="9">
        <v>10</v>
      </c>
      <c r="H47" s="33">
        <v>1.594</v>
      </c>
      <c r="I47" s="3">
        <v>39.37</v>
      </c>
      <c r="J47" s="32">
        <v>50.49</v>
      </c>
      <c r="K47" s="32" t="s">
        <v>136</v>
      </c>
      <c r="L47" s="32">
        <v>8.44</v>
      </c>
      <c r="M47" s="32">
        <v>11.15</v>
      </c>
      <c r="N47" s="32" t="s">
        <v>140</v>
      </c>
      <c r="O47" s="3">
        <v>129</v>
      </c>
      <c r="P47" s="3">
        <v>7</v>
      </c>
    </row>
    <row r="48" spans="1:16" ht="25.5">
      <c r="A48" s="53" t="s">
        <v>32</v>
      </c>
      <c r="B48" s="67" t="s">
        <v>281</v>
      </c>
      <c r="C48" s="4" t="s">
        <v>8</v>
      </c>
      <c r="D48" s="39">
        <v>42979</v>
      </c>
      <c r="E48" s="12">
        <v>44470</v>
      </c>
      <c r="F48" s="29">
        <f t="shared" si="1"/>
        <v>4.0849315068493155</v>
      </c>
      <c r="G48" s="9">
        <v>10</v>
      </c>
      <c r="H48" s="33">
        <v>1.594</v>
      </c>
      <c r="I48" s="3">
        <v>39.94</v>
      </c>
      <c r="J48" s="32">
        <v>50.73</v>
      </c>
      <c r="K48" s="32" t="s">
        <v>137</v>
      </c>
      <c r="L48" s="32">
        <v>8.53</v>
      </c>
      <c r="M48" s="32">
        <v>11.17</v>
      </c>
      <c r="N48" s="32" t="s">
        <v>141</v>
      </c>
      <c r="O48" s="3">
        <v>129</v>
      </c>
      <c r="P48" s="3">
        <v>8</v>
      </c>
    </row>
    <row r="49" spans="1:16" ht="25.5">
      <c r="A49" s="53" t="s">
        <v>36</v>
      </c>
      <c r="B49" s="67" t="s">
        <v>281</v>
      </c>
      <c r="C49" s="4" t="s">
        <v>8</v>
      </c>
      <c r="D49" s="39">
        <v>42979</v>
      </c>
      <c r="E49" s="9" t="s">
        <v>290</v>
      </c>
      <c r="F49" s="31">
        <v>-0.8</v>
      </c>
      <c r="G49" s="9">
        <v>10</v>
      </c>
      <c r="H49" s="33">
        <v>1.618</v>
      </c>
      <c r="I49" s="3">
        <v>32.88</v>
      </c>
      <c r="J49" s="32">
        <v>62.17</v>
      </c>
      <c r="K49" s="32" t="s">
        <v>106</v>
      </c>
      <c r="L49" s="32">
        <v>7.15</v>
      </c>
      <c r="M49" s="32">
        <v>14.39</v>
      </c>
      <c r="N49" s="32" t="s">
        <v>122</v>
      </c>
      <c r="O49" s="3">
        <v>137</v>
      </c>
      <c r="P49" s="3">
        <v>5</v>
      </c>
    </row>
    <row r="50" spans="1:16" ht="25.5">
      <c r="A50" s="53" t="s">
        <v>36</v>
      </c>
      <c r="B50" s="67" t="s">
        <v>281</v>
      </c>
      <c r="C50" s="4" t="s">
        <v>8</v>
      </c>
      <c r="D50" s="39">
        <v>42979</v>
      </c>
      <c r="E50" s="9" t="s">
        <v>290</v>
      </c>
      <c r="F50" s="31">
        <v>-0.8</v>
      </c>
      <c r="G50" s="9">
        <v>10</v>
      </c>
      <c r="H50" s="33">
        <v>1.619</v>
      </c>
      <c r="I50" s="3">
        <v>32.65</v>
      </c>
      <c r="J50" s="32">
        <v>62.31</v>
      </c>
      <c r="K50" s="32" t="s">
        <v>119</v>
      </c>
      <c r="L50" s="32">
        <v>7.1</v>
      </c>
      <c r="M50" s="32">
        <v>14.44</v>
      </c>
      <c r="N50" s="32" t="s">
        <v>123</v>
      </c>
      <c r="O50" s="3">
        <v>137</v>
      </c>
      <c r="P50" s="3">
        <v>6</v>
      </c>
    </row>
    <row r="51" spans="1:16" ht="25.5">
      <c r="A51" s="53" t="s">
        <v>36</v>
      </c>
      <c r="B51" s="67" t="s">
        <v>281</v>
      </c>
      <c r="C51" s="4" t="s">
        <v>8</v>
      </c>
      <c r="D51" s="39">
        <v>42979</v>
      </c>
      <c r="E51" s="9" t="s">
        <v>290</v>
      </c>
      <c r="F51" s="31">
        <v>-0.8</v>
      </c>
      <c r="G51" s="9">
        <v>10</v>
      </c>
      <c r="H51" s="33">
        <v>1.619</v>
      </c>
      <c r="I51" s="3">
        <v>34.41</v>
      </c>
      <c r="J51" s="32">
        <v>62.64</v>
      </c>
      <c r="K51" s="32" t="s">
        <v>120</v>
      </c>
      <c r="L51" s="32">
        <v>7.49</v>
      </c>
      <c r="M51" s="32">
        <v>14.5</v>
      </c>
      <c r="N51" s="32" t="s">
        <v>124</v>
      </c>
      <c r="O51" s="3">
        <v>137</v>
      </c>
      <c r="P51" s="3">
        <v>7</v>
      </c>
    </row>
    <row r="52" spans="1:16" ht="25.5">
      <c r="A52" s="53" t="s">
        <v>36</v>
      </c>
      <c r="B52" s="67" t="s">
        <v>281</v>
      </c>
      <c r="C52" s="4" t="s">
        <v>8</v>
      </c>
      <c r="D52" s="39">
        <v>42979</v>
      </c>
      <c r="E52" s="9" t="s">
        <v>290</v>
      </c>
      <c r="F52" s="31">
        <v>-0.8</v>
      </c>
      <c r="G52" s="9">
        <v>10</v>
      </c>
      <c r="H52" s="33">
        <v>1.62</v>
      </c>
      <c r="I52" s="3">
        <v>33.98</v>
      </c>
      <c r="J52" s="32">
        <v>62.67</v>
      </c>
      <c r="K52" s="32" t="s">
        <v>121</v>
      </c>
      <c r="L52" s="32">
        <v>7.41</v>
      </c>
      <c r="M52" s="32">
        <v>14.52</v>
      </c>
      <c r="N52" s="32" t="s">
        <v>125</v>
      </c>
      <c r="O52" s="3">
        <v>137</v>
      </c>
      <c r="P52" s="3">
        <v>8</v>
      </c>
    </row>
    <row r="53" spans="1:16" ht="12.75">
      <c r="A53" s="53" t="s">
        <v>38</v>
      </c>
      <c r="B53" s="67" t="s">
        <v>281</v>
      </c>
      <c r="C53" s="4" t="s">
        <v>8</v>
      </c>
      <c r="D53" s="39">
        <v>42979</v>
      </c>
      <c r="E53" s="12">
        <v>44896</v>
      </c>
      <c r="F53" s="29">
        <f aca="true" t="shared" si="2" ref="F53:F79">(E53-D53)/365</f>
        <v>5.252054794520548</v>
      </c>
      <c r="G53" s="9">
        <v>10</v>
      </c>
      <c r="H53" s="33">
        <v>1.61</v>
      </c>
      <c r="I53" s="3">
        <v>44.51</v>
      </c>
      <c r="J53" s="32">
        <v>53.98</v>
      </c>
      <c r="K53" s="32" t="s">
        <v>158</v>
      </c>
      <c r="L53" s="32">
        <v>9.48</v>
      </c>
      <c r="M53" s="32">
        <v>11.8</v>
      </c>
      <c r="N53" s="32" t="s">
        <v>162</v>
      </c>
      <c r="O53" s="3">
        <v>146</v>
      </c>
      <c r="P53" s="3">
        <v>5</v>
      </c>
    </row>
    <row r="54" spans="1:16" ht="12.75">
      <c r="A54" s="53" t="s">
        <v>38</v>
      </c>
      <c r="B54" s="67" t="s">
        <v>281</v>
      </c>
      <c r="C54" s="4" t="s">
        <v>8</v>
      </c>
      <c r="D54" s="39">
        <v>42979</v>
      </c>
      <c r="E54" s="12">
        <v>44896</v>
      </c>
      <c r="F54" s="29">
        <f t="shared" si="2"/>
        <v>5.252054794520548</v>
      </c>
      <c r="G54" s="9">
        <v>10</v>
      </c>
      <c r="H54" s="33">
        <v>1.61</v>
      </c>
      <c r="I54" s="3">
        <v>44.45</v>
      </c>
      <c r="J54" s="32">
        <v>54.8</v>
      </c>
      <c r="K54" s="32" t="s">
        <v>159</v>
      </c>
      <c r="L54" s="32">
        <v>9.48</v>
      </c>
      <c r="M54" s="32">
        <v>12</v>
      </c>
      <c r="N54" s="32" t="s">
        <v>163</v>
      </c>
      <c r="O54" s="3">
        <v>146</v>
      </c>
      <c r="P54" s="3">
        <v>6</v>
      </c>
    </row>
    <row r="55" spans="1:16" ht="12.75">
      <c r="A55" s="53" t="s">
        <v>38</v>
      </c>
      <c r="B55" s="67" t="s">
        <v>281</v>
      </c>
      <c r="C55" s="4" t="s">
        <v>8</v>
      </c>
      <c r="D55" s="39">
        <v>42979</v>
      </c>
      <c r="E55" s="12">
        <v>44896</v>
      </c>
      <c r="F55" s="29">
        <f t="shared" si="2"/>
        <v>5.252054794520548</v>
      </c>
      <c r="G55" s="9">
        <v>10</v>
      </c>
      <c r="H55" s="33">
        <v>1.611</v>
      </c>
      <c r="I55" s="3">
        <v>45.34</v>
      </c>
      <c r="J55" s="32">
        <v>54.85</v>
      </c>
      <c r="K55" s="32" t="s">
        <v>160</v>
      </c>
      <c r="L55" s="32">
        <v>9.67</v>
      </c>
      <c r="M55" s="32">
        <v>11.99</v>
      </c>
      <c r="N55" s="32" t="s">
        <v>164</v>
      </c>
      <c r="O55" s="3">
        <v>146</v>
      </c>
      <c r="P55" s="3">
        <v>7</v>
      </c>
    </row>
    <row r="56" spans="1:16" ht="12.75">
      <c r="A56" s="53" t="s">
        <v>38</v>
      </c>
      <c r="B56" s="67" t="s">
        <v>281</v>
      </c>
      <c r="C56" s="4" t="s">
        <v>8</v>
      </c>
      <c r="D56" s="39">
        <v>42979</v>
      </c>
      <c r="E56" s="12">
        <v>44896</v>
      </c>
      <c r="F56" s="29">
        <f t="shared" si="2"/>
        <v>5.252054794520548</v>
      </c>
      <c r="G56" s="9">
        <v>10</v>
      </c>
      <c r="H56" s="33">
        <v>1.61</v>
      </c>
      <c r="I56" s="3">
        <v>44.15</v>
      </c>
      <c r="J56" s="32">
        <v>53.34</v>
      </c>
      <c r="K56" s="32" t="s">
        <v>161</v>
      </c>
      <c r="L56" s="32">
        <v>9.4</v>
      </c>
      <c r="M56" s="32">
        <v>11.65</v>
      </c>
      <c r="N56" s="32" t="s">
        <v>163</v>
      </c>
      <c r="O56" s="3">
        <v>146</v>
      </c>
      <c r="P56" s="3">
        <v>8</v>
      </c>
    </row>
    <row r="57" spans="1:16" ht="25.5">
      <c r="A57" s="53" t="s">
        <v>37</v>
      </c>
      <c r="B57" s="67" t="s">
        <v>281</v>
      </c>
      <c r="C57" s="4" t="s">
        <v>8</v>
      </c>
      <c r="D57" s="39">
        <v>42979</v>
      </c>
      <c r="E57" s="12">
        <v>44013</v>
      </c>
      <c r="F57" s="29">
        <f t="shared" si="2"/>
        <v>2.8328767123287673</v>
      </c>
      <c r="G57" s="9">
        <v>10</v>
      </c>
      <c r="H57" s="33">
        <v>1.617</v>
      </c>
      <c r="I57" s="3">
        <v>42.46</v>
      </c>
      <c r="J57" s="32">
        <v>55.72</v>
      </c>
      <c r="K57" s="32" t="s">
        <v>165</v>
      </c>
      <c r="L57" s="32">
        <v>9.04</v>
      </c>
      <c r="M57" s="32">
        <v>12.31</v>
      </c>
      <c r="N57" s="32" t="s">
        <v>169</v>
      </c>
      <c r="O57" s="41">
        <v>135</v>
      </c>
      <c r="P57" s="3">
        <v>9</v>
      </c>
    </row>
    <row r="58" spans="1:16" ht="25.5">
      <c r="A58" s="53" t="s">
        <v>37</v>
      </c>
      <c r="B58" s="67" t="s">
        <v>281</v>
      </c>
      <c r="C58" s="4" t="s">
        <v>8</v>
      </c>
      <c r="D58" s="39">
        <v>42979</v>
      </c>
      <c r="E58" s="12">
        <v>44013</v>
      </c>
      <c r="F58" s="29">
        <f t="shared" si="2"/>
        <v>2.8328767123287673</v>
      </c>
      <c r="G58" s="9">
        <v>10</v>
      </c>
      <c r="H58" s="33">
        <v>1.616</v>
      </c>
      <c r="I58" s="35">
        <v>42.73</v>
      </c>
      <c r="J58" s="32">
        <v>53.74</v>
      </c>
      <c r="K58" s="32" t="s">
        <v>166</v>
      </c>
      <c r="L58" s="32">
        <v>9.05</v>
      </c>
      <c r="M58" s="32">
        <v>11.75</v>
      </c>
      <c r="N58" s="32" t="s">
        <v>170</v>
      </c>
      <c r="O58" s="41">
        <v>137</v>
      </c>
      <c r="P58" s="3">
        <v>10</v>
      </c>
    </row>
    <row r="59" spans="1:16" ht="25.5">
      <c r="A59" s="53" t="s">
        <v>37</v>
      </c>
      <c r="B59" s="67" t="s">
        <v>281</v>
      </c>
      <c r="C59" s="4" t="s">
        <v>8</v>
      </c>
      <c r="D59" s="39">
        <v>42979</v>
      </c>
      <c r="E59" s="12">
        <v>44013</v>
      </c>
      <c r="F59" s="29">
        <f t="shared" si="2"/>
        <v>2.8328767123287673</v>
      </c>
      <c r="G59" s="9">
        <v>10</v>
      </c>
      <c r="H59" s="33">
        <v>1.618</v>
      </c>
      <c r="I59" s="35">
        <v>42.44</v>
      </c>
      <c r="J59" s="32">
        <v>57.56</v>
      </c>
      <c r="K59" s="32" t="s">
        <v>167</v>
      </c>
      <c r="L59" s="32">
        <v>9.07</v>
      </c>
      <c r="M59" s="32">
        <v>12.82</v>
      </c>
      <c r="N59" s="32" t="s">
        <v>171</v>
      </c>
      <c r="O59" s="41">
        <v>141</v>
      </c>
      <c r="P59" s="3">
        <v>11</v>
      </c>
    </row>
    <row r="60" spans="1:16" ht="25.5">
      <c r="A60" s="53" t="s">
        <v>37</v>
      </c>
      <c r="B60" s="67" t="s">
        <v>281</v>
      </c>
      <c r="C60" s="4" t="s">
        <v>8</v>
      </c>
      <c r="D60" s="39">
        <v>42979</v>
      </c>
      <c r="E60" s="12">
        <v>44013</v>
      </c>
      <c r="F60" s="29">
        <f t="shared" si="2"/>
        <v>2.8328767123287673</v>
      </c>
      <c r="G60" s="9">
        <v>10</v>
      </c>
      <c r="H60" s="33">
        <v>1.617</v>
      </c>
      <c r="I60" s="3">
        <v>39.43</v>
      </c>
      <c r="J60" s="32">
        <v>53.19</v>
      </c>
      <c r="K60" s="32" t="s">
        <v>168</v>
      </c>
      <c r="L60" s="32">
        <v>8.46</v>
      </c>
      <c r="M60" s="32">
        <v>11.81</v>
      </c>
      <c r="N60" s="32" t="s">
        <v>172</v>
      </c>
      <c r="O60" s="41">
        <v>140</v>
      </c>
      <c r="P60" s="3">
        <v>12</v>
      </c>
    </row>
    <row r="61" spans="1:16" ht="45">
      <c r="A61" s="53" t="s">
        <v>39</v>
      </c>
      <c r="B61" s="68" t="s">
        <v>284</v>
      </c>
      <c r="C61" s="4" t="s">
        <v>8</v>
      </c>
      <c r="D61" s="39">
        <v>42979</v>
      </c>
      <c r="E61" s="12">
        <v>44197</v>
      </c>
      <c r="F61" s="29">
        <f t="shared" si="2"/>
        <v>3.336986301369863</v>
      </c>
      <c r="G61" s="9">
        <v>10</v>
      </c>
      <c r="H61" s="33">
        <v>1.642</v>
      </c>
      <c r="I61" s="42">
        <v>35.21</v>
      </c>
      <c r="J61" s="42">
        <v>47.8</v>
      </c>
      <c r="K61" s="42" t="s">
        <v>87</v>
      </c>
      <c r="L61" s="42">
        <v>7.44</v>
      </c>
      <c r="M61" s="42">
        <v>10.55</v>
      </c>
      <c r="N61" s="42" t="s">
        <v>91</v>
      </c>
      <c r="O61" s="3">
        <v>144</v>
      </c>
      <c r="P61" s="3">
        <v>13</v>
      </c>
    </row>
    <row r="62" spans="1:16" ht="45">
      <c r="A62" s="53" t="s">
        <v>39</v>
      </c>
      <c r="B62" s="68" t="s">
        <v>284</v>
      </c>
      <c r="C62" s="4" t="s">
        <v>8</v>
      </c>
      <c r="D62" s="39">
        <v>42979</v>
      </c>
      <c r="E62" s="12">
        <v>44197</v>
      </c>
      <c r="F62" s="29">
        <f t="shared" si="2"/>
        <v>3.336986301369863</v>
      </c>
      <c r="G62" s="9">
        <v>10</v>
      </c>
      <c r="H62" s="33">
        <v>1.642</v>
      </c>
      <c r="I62" s="32">
        <v>46.7</v>
      </c>
      <c r="J62" s="32">
        <v>59.95</v>
      </c>
      <c r="K62" s="32" t="s">
        <v>88</v>
      </c>
      <c r="L62" s="32">
        <v>9.91</v>
      </c>
      <c r="M62" s="32">
        <v>13.19</v>
      </c>
      <c r="N62" s="32" t="s">
        <v>92</v>
      </c>
      <c r="O62" s="3">
        <v>142</v>
      </c>
      <c r="P62" s="3">
        <v>14</v>
      </c>
    </row>
    <row r="63" spans="1:16" ht="45">
      <c r="A63" s="53" t="s">
        <v>39</v>
      </c>
      <c r="B63" s="68" t="s">
        <v>284</v>
      </c>
      <c r="C63" s="4" t="s">
        <v>8</v>
      </c>
      <c r="D63" s="39">
        <v>42979</v>
      </c>
      <c r="E63" s="12">
        <v>44197</v>
      </c>
      <c r="F63" s="29">
        <f t="shared" si="2"/>
        <v>3.336986301369863</v>
      </c>
      <c r="G63" s="9">
        <v>10</v>
      </c>
      <c r="H63" s="33">
        <v>1.641</v>
      </c>
      <c r="I63" s="32">
        <v>47.73</v>
      </c>
      <c r="J63" s="32">
        <v>60.77</v>
      </c>
      <c r="K63" s="32" t="s">
        <v>89</v>
      </c>
      <c r="L63" s="32">
        <v>10.1</v>
      </c>
      <c r="M63" s="32">
        <v>13.33</v>
      </c>
      <c r="N63" s="32" t="s">
        <v>93</v>
      </c>
      <c r="O63" s="3">
        <v>143</v>
      </c>
      <c r="P63" s="3">
        <v>15</v>
      </c>
    </row>
    <row r="64" spans="1:16" ht="45">
      <c r="A64" s="53" t="s">
        <v>39</v>
      </c>
      <c r="B64" s="68" t="s">
        <v>284</v>
      </c>
      <c r="C64" s="4" t="s">
        <v>8</v>
      </c>
      <c r="D64" s="39">
        <v>42979</v>
      </c>
      <c r="E64" s="12">
        <v>44197</v>
      </c>
      <c r="F64" s="29">
        <f t="shared" si="2"/>
        <v>3.336986301369863</v>
      </c>
      <c r="G64" s="9">
        <v>10</v>
      </c>
      <c r="H64" s="33">
        <v>1.641</v>
      </c>
      <c r="I64" s="32">
        <v>46.02</v>
      </c>
      <c r="J64" s="32">
        <v>60.65</v>
      </c>
      <c r="K64" s="32" t="s">
        <v>90</v>
      </c>
      <c r="L64" s="32">
        <v>9.77</v>
      </c>
      <c r="M64" s="32">
        <v>13.4</v>
      </c>
      <c r="N64" s="32" t="s">
        <v>94</v>
      </c>
      <c r="O64" s="3">
        <v>142</v>
      </c>
      <c r="P64" s="3">
        <v>16</v>
      </c>
    </row>
    <row r="65" spans="1:16" ht="33.75">
      <c r="A65" s="53" t="s">
        <v>40</v>
      </c>
      <c r="B65" s="68" t="s">
        <v>283</v>
      </c>
      <c r="C65" s="4" t="s">
        <v>8</v>
      </c>
      <c r="D65" s="39">
        <v>42979</v>
      </c>
      <c r="E65" s="12">
        <v>44652</v>
      </c>
      <c r="F65" s="29">
        <f t="shared" si="2"/>
        <v>4.583561643835616</v>
      </c>
      <c r="G65" s="9">
        <v>10</v>
      </c>
      <c r="H65" s="33">
        <v>1.621</v>
      </c>
      <c r="I65" s="3">
        <v>39.06</v>
      </c>
      <c r="J65" s="32">
        <v>62.2</v>
      </c>
      <c r="K65" s="32" t="s">
        <v>80</v>
      </c>
      <c r="L65" s="32">
        <v>8.43</v>
      </c>
      <c r="M65" s="32">
        <v>14.13</v>
      </c>
      <c r="N65" s="32" t="s">
        <v>84</v>
      </c>
      <c r="O65" s="3">
        <v>137</v>
      </c>
      <c r="P65" s="3">
        <v>9</v>
      </c>
    </row>
    <row r="66" spans="1:16" ht="33.75">
      <c r="A66" s="53" t="s">
        <v>40</v>
      </c>
      <c r="B66" s="68" t="s">
        <v>283</v>
      </c>
      <c r="C66" s="4" t="s">
        <v>8</v>
      </c>
      <c r="D66" s="39">
        <v>42979</v>
      </c>
      <c r="E66" s="12">
        <v>44652</v>
      </c>
      <c r="F66" s="29">
        <f t="shared" si="2"/>
        <v>4.583561643835616</v>
      </c>
      <c r="G66" s="9">
        <v>10</v>
      </c>
      <c r="H66" s="33">
        <v>1.621</v>
      </c>
      <c r="I66" s="41">
        <v>33.85</v>
      </c>
      <c r="J66" s="65">
        <v>60.5</v>
      </c>
      <c r="K66" s="32" t="s">
        <v>81</v>
      </c>
      <c r="L66" s="65">
        <v>7.35</v>
      </c>
      <c r="M66" s="65">
        <v>13.93</v>
      </c>
      <c r="N66" s="32" t="s">
        <v>85</v>
      </c>
      <c r="O66" s="3">
        <v>137</v>
      </c>
      <c r="P66" s="3">
        <v>10</v>
      </c>
    </row>
    <row r="67" spans="1:16" ht="33.75">
      <c r="A67" s="53" t="s">
        <v>40</v>
      </c>
      <c r="B67" s="68" t="s">
        <v>283</v>
      </c>
      <c r="C67" s="4" t="s">
        <v>8</v>
      </c>
      <c r="D67" s="39">
        <v>42979</v>
      </c>
      <c r="E67" s="12">
        <v>44652</v>
      </c>
      <c r="F67" s="29">
        <f t="shared" si="2"/>
        <v>4.583561643835616</v>
      </c>
      <c r="G67" s="9">
        <v>10</v>
      </c>
      <c r="H67" s="33">
        <v>1.621</v>
      </c>
      <c r="I67" s="3">
        <v>37.33</v>
      </c>
      <c r="J67" s="32">
        <v>60.83</v>
      </c>
      <c r="K67" s="32" t="s">
        <v>82</v>
      </c>
      <c r="L67" s="32">
        <v>8.05</v>
      </c>
      <c r="M67" s="32">
        <v>13.86</v>
      </c>
      <c r="N67" s="32" t="s">
        <v>72</v>
      </c>
      <c r="O67" s="3">
        <v>137</v>
      </c>
      <c r="P67" s="3">
        <v>11</v>
      </c>
    </row>
    <row r="68" spans="1:16" ht="33.75">
      <c r="A68" s="53" t="s">
        <v>40</v>
      </c>
      <c r="B68" s="68" t="s">
        <v>283</v>
      </c>
      <c r="C68" s="4" t="s">
        <v>8</v>
      </c>
      <c r="D68" s="39">
        <v>42979</v>
      </c>
      <c r="E68" s="12">
        <v>44652</v>
      </c>
      <c r="F68" s="29">
        <f t="shared" si="2"/>
        <v>4.583561643835616</v>
      </c>
      <c r="G68" s="9">
        <v>10</v>
      </c>
      <c r="H68" s="33">
        <v>1.621</v>
      </c>
      <c r="I68" s="3">
        <v>39.52</v>
      </c>
      <c r="J68" s="32">
        <v>62.08</v>
      </c>
      <c r="K68" s="32" t="s">
        <v>83</v>
      </c>
      <c r="L68" s="32">
        <v>8.51</v>
      </c>
      <c r="M68" s="32">
        <v>14.08</v>
      </c>
      <c r="N68" s="32" t="s">
        <v>86</v>
      </c>
      <c r="O68" s="3">
        <v>137</v>
      </c>
      <c r="P68" s="3">
        <v>12</v>
      </c>
    </row>
    <row r="69" spans="1:16" ht="101.25">
      <c r="A69" s="53" t="s">
        <v>280</v>
      </c>
      <c r="B69" s="68" t="s">
        <v>296</v>
      </c>
      <c r="C69" s="4" t="s">
        <v>279</v>
      </c>
      <c r="D69" s="39">
        <v>42795</v>
      </c>
      <c r="E69" s="12">
        <v>38412</v>
      </c>
      <c r="F69" s="31">
        <f t="shared" si="2"/>
        <v>-12.008219178082191</v>
      </c>
      <c r="G69" s="9">
        <v>100</v>
      </c>
      <c r="H69" s="59">
        <v>1.424</v>
      </c>
      <c r="I69" s="32">
        <v>9.3</v>
      </c>
      <c r="J69" s="32">
        <v>9.4</v>
      </c>
      <c r="K69" s="32">
        <v>9.8</v>
      </c>
      <c r="L69" s="32">
        <v>2</v>
      </c>
      <c r="M69" s="32">
        <v>2.1</v>
      </c>
      <c r="N69" s="32">
        <v>2.4</v>
      </c>
      <c r="O69" s="3">
        <v>69</v>
      </c>
      <c r="P69" s="3" t="s">
        <v>22</v>
      </c>
    </row>
    <row r="70" spans="1:16" ht="78.75">
      <c r="A70" s="53" t="s">
        <v>41</v>
      </c>
      <c r="B70" s="68" t="s">
        <v>299</v>
      </c>
      <c r="C70" s="4" t="s">
        <v>279</v>
      </c>
      <c r="D70" s="39">
        <v>42736</v>
      </c>
      <c r="E70" s="43">
        <v>39722</v>
      </c>
      <c r="F70" s="31">
        <f t="shared" si="2"/>
        <v>-8.257534246575343</v>
      </c>
      <c r="G70" s="3">
        <v>10</v>
      </c>
      <c r="H70" s="33">
        <v>1.588</v>
      </c>
      <c r="I70" s="32">
        <v>12.5</v>
      </c>
      <c r="J70" s="3">
        <v>24.5</v>
      </c>
      <c r="K70" s="32">
        <v>28.5</v>
      </c>
      <c r="L70" s="32">
        <v>2.5</v>
      </c>
      <c r="M70" s="3">
        <v>5.7</v>
      </c>
      <c r="N70" s="32">
        <v>8.7</v>
      </c>
      <c r="O70" s="3">
        <v>68</v>
      </c>
      <c r="P70" s="3" t="s">
        <v>22</v>
      </c>
    </row>
    <row r="71" spans="1:16" ht="78.75">
      <c r="A71" s="53" t="s">
        <v>41</v>
      </c>
      <c r="B71" s="68" t="s">
        <v>299</v>
      </c>
      <c r="C71" s="4" t="s">
        <v>279</v>
      </c>
      <c r="D71" s="39">
        <v>42736</v>
      </c>
      <c r="E71" s="43">
        <v>39722</v>
      </c>
      <c r="F71" s="31">
        <f t="shared" si="2"/>
        <v>-8.257534246575343</v>
      </c>
      <c r="G71" s="3">
        <v>100</v>
      </c>
      <c r="H71" s="33">
        <v>1.588</v>
      </c>
      <c r="I71" s="32">
        <v>30</v>
      </c>
      <c r="J71" s="32">
        <v>36.7</v>
      </c>
      <c r="K71" s="32">
        <v>43</v>
      </c>
      <c r="L71" s="3">
        <v>6.3</v>
      </c>
      <c r="M71" s="32">
        <v>8</v>
      </c>
      <c r="N71" s="32">
        <v>10.1</v>
      </c>
      <c r="O71" s="3">
        <v>69</v>
      </c>
      <c r="P71" s="3" t="s">
        <v>22</v>
      </c>
    </row>
    <row r="72" spans="1:16" ht="12.75">
      <c r="A72" s="53" t="s">
        <v>42</v>
      </c>
      <c r="B72" s="67" t="s">
        <v>281</v>
      </c>
      <c r="C72" s="4" t="s">
        <v>8</v>
      </c>
      <c r="D72" s="39">
        <v>42979</v>
      </c>
      <c r="E72" s="43">
        <v>44531</v>
      </c>
      <c r="F72" s="29">
        <f t="shared" si="2"/>
        <v>4.252054794520548</v>
      </c>
      <c r="G72" s="3">
        <v>10</v>
      </c>
      <c r="H72" s="33">
        <v>1.617</v>
      </c>
      <c r="I72" s="3">
        <v>35.5</v>
      </c>
      <c r="J72" s="32">
        <v>61.53</v>
      </c>
      <c r="K72" s="32" t="s">
        <v>115</v>
      </c>
      <c r="L72" s="32">
        <v>7.73</v>
      </c>
      <c r="M72" s="32">
        <v>14.19</v>
      </c>
      <c r="N72" s="32" t="s">
        <v>114</v>
      </c>
      <c r="O72" s="3">
        <v>137</v>
      </c>
      <c r="P72" s="3">
        <v>13</v>
      </c>
    </row>
    <row r="73" spans="1:16" ht="12.75">
      <c r="A73" s="53" t="s">
        <v>42</v>
      </c>
      <c r="B73" s="67" t="s">
        <v>281</v>
      </c>
      <c r="C73" s="4" t="s">
        <v>8</v>
      </c>
      <c r="D73" s="39">
        <v>42979</v>
      </c>
      <c r="E73" s="43">
        <v>44531</v>
      </c>
      <c r="F73" s="29">
        <f t="shared" si="2"/>
        <v>4.252054794520548</v>
      </c>
      <c r="G73" s="3">
        <v>10</v>
      </c>
      <c r="H73" s="33">
        <v>1.616</v>
      </c>
      <c r="I73" s="3">
        <v>36.25</v>
      </c>
      <c r="J73" s="32">
        <v>61.45</v>
      </c>
      <c r="K73" s="32" t="s">
        <v>116</v>
      </c>
      <c r="L73" s="32">
        <v>7.86</v>
      </c>
      <c r="M73" s="32">
        <v>14.1</v>
      </c>
      <c r="N73" s="32" t="s">
        <v>111</v>
      </c>
      <c r="O73" s="3">
        <v>137</v>
      </c>
      <c r="P73" s="3">
        <v>14</v>
      </c>
    </row>
    <row r="74" spans="1:16" ht="12.75">
      <c r="A74" s="53" t="s">
        <v>42</v>
      </c>
      <c r="B74" s="67" t="s">
        <v>281</v>
      </c>
      <c r="C74" s="4" t="s">
        <v>8</v>
      </c>
      <c r="D74" s="39">
        <v>42979</v>
      </c>
      <c r="E74" s="43">
        <v>44531</v>
      </c>
      <c r="F74" s="29">
        <f t="shared" si="2"/>
        <v>4.252054794520548</v>
      </c>
      <c r="G74" s="3">
        <v>10</v>
      </c>
      <c r="H74" s="33">
        <v>1.617</v>
      </c>
      <c r="I74" s="3">
        <v>33.69</v>
      </c>
      <c r="J74" s="32">
        <v>61.28</v>
      </c>
      <c r="K74" s="32" t="s">
        <v>117</v>
      </c>
      <c r="L74" s="32">
        <v>7.3</v>
      </c>
      <c r="M74" s="32">
        <v>14.12</v>
      </c>
      <c r="N74" s="32" t="s">
        <v>112</v>
      </c>
      <c r="O74" s="3">
        <v>137</v>
      </c>
      <c r="P74" s="3">
        <v>15</v>
      </c>
    </row>
    <row r="75" spans="1:16" ht="12.75">
      <c r="A75" s="53" t="s">
        <v>42</v>
      </c>
      <c r="B75" s="67" t="s">
        <v>281</v>
      </c>
      <c r="C75" s="4" t="s">
        <v>8</v>
      </c>
      <c r="D75" s="39">
        <v>42979</v>
      </c>
      <c r="E75" s="43">
        <v>44531</v>
      </c>
      <c r="F75" s="29">
        <f t="shared" si="2"/>
        <v>4.252054794520548</v>
      </c>
      <c r="G75" s="3">
        <v>10</v>
      </c>
      <c r="H75" s="33">
        <v>1.616</v>
      </c>
      <c r="I75" s="3">
        <v>35.1</v>
      </c>
      <c r="J75" s="32">
        <v>61.33</v>
      </c>
      <c r="K75" s="32" t="s">
        <v>118</v>
      </c>
      <c r="L75" s="32">
        <v>7.61</v>
      </c>
      <c r="M75" s="32">
        <v>14.11</v>
      </c>
      <c r="N75" s="32" t="s">
        <v>113</v>
      </c>
      <c r="O75" s="3">
        <v>137</v>
      </c>
      <c r="P75" s="3">
        <v>16</v>
      </c>
    </row>
    <row r="76" spans="1:16" ht="25.5">
      <c r="A76" s="53" t="s">
        <v>43</v>
      </c>
      <c r="B76" s="67" t="s">
        <v>281</v>
      </c>
      <c r="C76" s="4" t="s">
        <v>8</v>
      </c>
      <c r="D76" s="39">
        <v>42979</v>
      </c>
      <c r="E76" s="46">
        <v>45323</v>
      </c>
      <c r="F76" s="29">
        <f t="shared" si="2"/>
        <v>6.421917808219178</v>
      </c>
      <c r="G76" s="3">
        <v>10</v>
      </c>
      <c r="H76" s="33">
        <v>1.643</v>
      </c>
      <c r="I76" s="3">
        <v>49.83</v>
      </c>
      <c r="J76" s="32">
        <v>66.35</v>
      </c>
      <c r="K76" s="32" t="s">
        <v>103</v>
      </c>
      <c r="L76" s="32">
        <v>10.54</v>
      </c>
      <c r="M76" s="32">
        <v>14.66</v>
      </c>
      <c r="N76" s="32" t="s">
        <v>107</v>
      </c>
      <c r="O76" s="41">
        <v>149</v>
      </c>
      <c r="P76" s="3">
        <v>9</v>
      </c>
    </row>
    <row r="77" spans="1:16" ht="25.5">
      <c r="A77" s="53" t="s">
        <v>43</v>
      </c>
      <c r="B77" s="67" t="s">
        <v>281</v>
      </c>
      <c r="C77" s="4" t="s">
        <v>8</v>
      </c>
      <c r="D77" s="39">
        <v>42979</v>
      </c>
      <c r="E77" s="61">
        <v>45292</v>
      </c>
      <c r="F77" s="29">
        <f t="shared" si="2"/>
        <v>6.336986301369863</v>
      </c>
      <c r="G77" s="3">
        <v>10</v>
      </c>
      <c r="H77" s="33">
        <v>1.641</v>
      </c>
      <c r="I77" s="3">
        <v>47.19</v>
      </c>
      <c r="J77" s="32">
        <v>63.72</v>
      </c>
      <c r="K77" s="32" t="s">
        <v>104</v>
      </c>
      <c r="L77" s="32">
        <v>10</v>
      </c>
      <c r="M77" s="32">
        <v>14.13</v>
      </c>
      <c r="N77" s="32" t="s">
        <v>108</v>
      </c>
      <c r="O77" s="41">
        <v>147</v>
      </c>
      <c r="P77" s="3">
        <v>10</v>
      </c>
    </row>
    <row r="78" spans="1:16" ht="25.5">
      <c r="A78" s="53" t="s">
        <v>43</v>
      </c>
      <c r="B78" s="67" t="s">
        <v>281</v>
      </c>
      <c r="C78" s="4" t="s">
        <v>8</v>
      </c>
      <c r="D78" s="39">
        <v>42979</v>
      </c>
      <c r="E78" s="61">
        <v>45292</v>
      </c>
      <c r="F78" s="29">
        <f t="shared" si="2"/>
        <v>6.336986301369863</v>
      </c>
      <c r="G78" s="3">
        <v>10</v>
      </c>
      <c r="H78" s="40">
        <v>1.647</v>
      </c>
      <c r="I78" s="3">
        <v>44.01</v>
      </c>
      <c r="J78" s="32">
        <v>58.75</v>
      </c>
      <c r="K78" s="32" t="s">
        <v>105</v>
      </c>
      <c r="L78" s="32">
        <v>9.34</v>
      </c>
      <c r="M78" s="32">
        <v>12.98</v>
      </c>
      <c r="N78" s="32" t="s">
        <v>109</v>
      </c>
      <c r="O78" s="41">
        <v>145</v>
      </c>
      <c r="P78" s="3">
        <v>11</v>
      </c>
    </row>
    <row r="79" spans="1:16" ht="25.5">
      <c r="A79" s="53" t="s">
        <v>43</v>
      </c>
      <c r="B79" s="67" t="s">
        <v>281</v>
      </c>
      <c r="C79" s="4" t="s">
        <v>8</v>
      </c>
      <c r="D79" s="39">
        <v>42979</v>
      </c>
      <c r="E79" s="46">
        <v>45323</v>
      </c>
      <c r="F79" s="29">
        <f t="shared" si="2"/>
        <v>6.421917808219178</v>
      </c>
      <c r="G79" s="3">
        <v>10</v>
      </c>
      <c r="H79" s="33">
        <v>1.641</v>
      </c>
      <c r="I79" s="3">
        <v>49.98</v>
      </c>
      <c r="J79" s="32">
        <v>65.81</v>
      </c>
      <c r="K79" s="32" t="s">
        <v>106</v>
      </c>
      <c r="L79" s="32">
        <v>10.61</v>
      </c>
      <c r="M79" s="32">
        <v>14.54</v>
      </c>
      <c r="N79" s="32" t="s">
        <v>110</v>
      </c>
      <c r="O79" s="41">
        <v>147</v>
      </c>
      <c r="P79" s="3">
        <v>12</v>
      </c>
    </row>
    <row r="80" spans="1:16" ht="25.5">
      <c r="A80" s="53" t="s">
        <v>44</v>
      </c>
      <c r="B80" s="67" t="s">
        <v>281</v>
      </c>
      <c r="C80" s="4" t="s">
        <v>8</v>
      </c>
      <c r="D80" s="39">
        <v>42948</v>
      </c>
      <c r="E80" s="3" t="s">
        <v>45</v>
      </c>
      <c r="F80" s="29">
        <v>10.3</v>
      </c>
      <c r="G80" s="3">
        <v>10</v>
      </c>
      <c r="H80" s="22" t="s">
        <v>63</v>
      </c>
      <c r="I80" s="3">
        <v>36.95</v>
      </c>
      <c r="J80" s="32">
        <v>61.98</v>
      </c>
      <c r="K80" s="32" t="s">
        <v>64</v>
      </c>
      <c r="L80" s="32">
        <v>8.08</v>
      </c>
      <c r="M80" s="32">
        <v>14.34</v>
      </c>
      <c r="N80" s="32" t="s">
        <v>68</v>
      </c>
      <c r="O80" s="3">
        <v>137</v>
      </c>
      <c r="P80" s="9" t="s">
        <v>206</v>
      </c>
    </row>
    <row r="81" spans="1:16" ht="25.5">
      <c r="A81" s="53" t="s">
        <v>44</v>
      </c>
      <c r="B81" s="67" t="s">
        <v>281</v>
      </c>
      <c r="C81" s="4" t="s">
        <v>8</v>
      </c>
      <c r="D81" s="39">
        <v>42948</v>
      </c>
      <c r="E81" s="3" t="s">
        <v>45</v>
      </c>
      <c r="F81" s="29">
        <v>10.3</v>
      </c>
      <c r="G81" s="3">
        <v>10</v>
      </c>
      <c r="H81" s="22" t="s">
        <v>63</v>
      </c>
      <c r="I81" s="3">
        <v>37.03</v>
      </c>
      <c r="J81" s="32">
        <v>62.05</v>
      </c>
      <c r="K81" s="32" t="s">
        <v>65</v>
      </c>
      <c r="L81" s="32">
        <v>8.09</v>
      </c>
      <c r="M81" s="32">
        <v>14.35</v>
      </c>
      <c r="N81" s="32" t="s">
        <v>69</v>
      </c>
      <c r="O81" s="3">
        <v>137</v>
      </c>
      <c r="P81" s="9" t="s">
        <v>204</v>
      </c>
    </row>
    <row r="82" spans="1:16" ht="25.5">
      <c r="A82" s="53" t="s">
        <v>44</v>
      </c>
      <c r="B82" s="67" t="s">
        <v>281</v>
      </c>
      <c r="C82" s="4" t="s">
        <v>8</v>
      </c>
      <c r="D82" s="39">
        <v>42948</v>
      </c>
      <c r="E82" s="3" t="s">
        <v>45</v>
      </c>
      <c r="F82" s="29">
        <v>10.3</v>
      </c>
      <c r="G82" s="3">
        <v>10</v>
      </c>
      <c r="H82" s="22" t="s">
        <v>63</v>
      </c>
      <c r="I82" s="3">
        <v>37.09</v>
      </c>
      <c r="J82" s="32">
        <v>62.25</v>
      </c>
      <c r="K82" s="32" t="s">
        <v>66</v>
      </c>
      <c r="L82" s="32">
        <v>8.1</v>
      </c>
      <c r="M82" s="32">
        <v>14.37</v>
      </c>
      <c r="N82" s="32" t="s">
        <v>70</v>
      </c>
      <c r="O82" s="3">
        <v>137</v>
      </c>
      <c r="P82" s="9" t="s">
        <v>205</v>
      </c>
    </row>
    <row r="83" spans="1:16" ht="25.5">
      <c r="A83" s="53" t="s">
        <v>44</v>
      </c>
      <c r="B83" s="67" t="s">
        <v>281</v>
      </c>
      <c r="C83" s="4" t="s">
        <v>8</v>
      </c>
      <c r="D83" s="39">
        <v>42948</v>
      </c>
      <c r="E83" s="3" t="s">
        <v>45</v>
      </c>
      <c r="F83" s="29">
        <v>10.3</v>
      </c>
      <c r="G83" s="3">
        <v>10</v>
      </c>
      <c r="H83" s="22" t="s">
        <v>63</v>
      </c>
      <c r="I83" s="3">
        <v>37.04</v>
      </c>
      <c r="J83" s="32">
        <v>61.6</v>
      </c>
      <c r="K83" s="32" t="s">
        <v>67</v>
      </c>
      <c r="L83" s="32">
        <v>8.09</v>
      </c>
      <c r="M83" s="32">
        <v>14.29</v>
      </c>
      <c r="N83" s="32" t="s">
        <v>71</v>
      </c>
      <c r="O83" s="3">
        <v>137</v>
      </c>
      <c r="P83" s="9" t="s">
        <v>203</v>
      </c>
    </row>
    <row r="84" spans="1:16" ht="45">
      <c r="A84" s="53" t="s">
        <v>49</v>
      </c>
      <c r="B84" s="68" t="s">
        <v>297</v>
      </c>
      <c r="C84" s="4" t="s">
        <v>8</v>
      </c>
      <c r="D84" s="39">
        <v>42705</v>
      </c>
      <c r="E84" s="15" t="s">
        <v>208</v>
      </c>
      <c r="F84" s="31">
        <v>-1.5</v>
      </c>
      <c r="G84" s="3">
        <v>10</v>
      </c>
      <c r="H84" s="40">
        <v>1.598</v>
      </c>
      <c r="I84" s="42">
        <v>25.8</v>
      </c>
      <c r="J84" s="42">
        <v>53.6</v>
      </c>
      <c r="K84" s="32">
        <v>62.2</v>
      </c>
      <c r="L84" s="42">
        <v>5.6</v>
      </c>
      <c r="M84" s="42">
        <v>12.5</v>
      </c>
      <c r="N84" s="32">
        <v>16.4</v>
      </c>
      <c r="O84" s="3">
        <v>128</v>
      </c>
      <c r="P84" s="3" t="s">
        <v>22</v>
      </c>
    </row>
    <row r="85" spans="1:16" ht="12.75">
      <c r="A85" s="53" t="s">
        <v>53</v>
      </c>
      <c r="B85" s="67" t="s">
        <v>281</v>
      </c>
      <c r="C85" s="4" t="s">
        <v>8</v>
      </c>
      <c r="D85" s="39">
        <v>42736</v>
      </c>
      <c r="E85" s="15" t="s">
        <v>207</v>
      </c>
      <c r="F85" s="29">
        <v>9.5</v>
      </c>
      <c r="G85" s="3">
        <v>10</v>
      </c>
      <c r="H85" s="33">
        <v>1.617</v>
      </c>
      <c r="I85" s="42">
        <v>31.5</v>
      </c>
      <c r="J85" s="32">
        <v>61.9</v>
      </c>
      <c r="K85" s="32">
        <v>74.3</v>
      </c>
      <c r="L85" s="32">
        <v>7</v>
      </c>
      <c r="M85" s="32">
        <v>14.4</v>
      </c>
      <c r="N85" s="32">
        <v>19.9</v>
      </c>
      <c r="O85" s="3">
        <v>140</v>
      </c>
      <c r="P85" s="3" t="s">
        <v>22</v>
      </c>
    </row>
    <row r="86" spans="1:16" ht="12.75">
      <c r="A86" s="53" t="s">
        <v>46</v>
      </c>
      <c r="B86" s="67" t="s">
        <v>281</v>
      </c>
      <c r="C86" s="4" t="s">
        <v>8</v>
      </c>
      <c r="D86" s="39">
        <v>42979</v>
      </c>
      <c r="E86" s="43">
        <v>44531</v>
      </c>
      <c r="F86" s="29">
        <f aca="true" t="shared" si="3" ref="F86:F107">(E86-D86)/365</f>
        <v>4.252054794520548</v>
      </c>
      <c r="G86" s="3">
        <v>10</v>
      </c>
      <c r="H86" s="33">
        <v>1.613</v>
      </c>
      <c r="I86" s="3">
        <v>40.23</v>
      </c>
      <c r="J86" s="32">
        <v>55.73</v>
      </c>
      <c r="K86" s="32" t="s">
        <v>126</v>
      </c>
      <c r="L86" s="32">
        <v>8.58</v>
      </c>
      <c r="M86" s="32">
        <v>12.39</v>
      </c>
      <c r="N86" s="32" t="s">
        <v>130</v>
      </c>
      <c r="O86" s="3">
        <v>142</v>
      </c>
      <c r="P86" s="3">
        <v>13</v>
      </c>
    </row>
    <row r="87" spans="1:16" ht="12.75">
      <c r="A87" s="53" t="s">
        <v>46</v>
      </c>
      <c r="B87" s="67" t="s">
        <v>281</v>
      </c>
      <c r="C87" s="4" t="s">
        <v>8</v>
      </c>
      <c r="D87" s="39">
        <v>42979</v>
      </c>
      <c r="E87" s="43">
        <v>44531</v>
      </c>
      <c r="F87" s="29">
        <f t="shared" si="3"/>
        <v>4.252054794520548</v>
      </c>
      <c r="G87" s="3">
        <v>10</v>
      </c>
      <c r="H87" s="33">
        <v>1.613</v>
      </c>
      <c r="I87" s="3">
        <v>39.79</v>
      </c>
      <c r="J87" s="32">
        <v>55.12</v>
      </c>
      <c r="K87" s="32" t="s">
        <v>127</v>
      </c>
      <c r="L87" s="32">
        <v>8.46</v>
      </c>
      <c r="M87" s="32">
        <v>12.24</v>
      </c>
      <c r="N87" s="32" t="s">
        <v>131</v>
      </c>
      <c r="O87" s="3">
        <v>142</v>
      </c>
      <c r="P87" s="3">
        <v>14</v>
      </c>
    </row>
    <row r="88" spans="1:16" ht="12.75">
      <c r="A88" s="53" t="s">
        <v>46</v>
      </c>
      <c r="B88" s="67" t="s">
        <v>281</v>
      </c>
      <c r="C88" s="4" t="s">
        <v>8</v>
      </c>
      <c r="D88" s="39">
        <v>42979</v>
      </c>
      <c r="E88" s="43">
        <v>44531</v>
      </c>
      <c r="F88" s="29">
        <f t="shared" si="3"/>
        <v>4.252054794520548</v>
      </c>
      <c r="G88" s="3">
        <v>10</v>
      </c>
      <c r="H88" s="33">
        <v>1.614</v>
      </c>
      <c r="I88" s="3">
        <v>40.99</v>
      </c>
      <c r="J88" s="32">
        <v>56.44</v>
      </c>
      <c r="K88" s="32" t="s">
        <v>128</v>
      </c>
      <c r="L88" s="32">
        <v>8.7</v>
      </c>
      <c r="M88" s="32">
        <v>12.52</v>
      </c>
      <c r="N88" s="32" t="s">
        <v>132</v>
      </c>
      <c r="O88" s="3">
        <v>142</v>
      </c>
      <c r="P88" s="3">
        <v>15</v>
      </c>
    </row>
    <row r="89" spans="1:16" ht="12.75">
      <c r="A89" s="53" t="s">
        <v>46</v>
      </c>
      <c r="B89" s="67" t="s">
        <v>281</v>
      </c>
      <c r="C89" s="4" t="s">
        <v>8</v>
      </c>
      <c r="D89" s="39">
        <v>42979</v>
      </c>
      <c r="E89" s="43">
        <v>44531</v>
      </c>
      <c r="F89" s="29">
        <f t="shared" si="3"/>
        <v>4.252054794520548</v>
      </c>
      <c r="G89" s="3">
        <v>10</v>
      </c>
      <c r="H89" s="33">
        <v>1.614</v>
      </c>
      <c r="I89" s="3">
        <v>40.27</v>
      </c>
      <c r="J89" s="32">
        <v>55.77</v>
      </c>
      <c r="K89" s="32" t="s">
        <v>129</v>
      </c>
      <c r="L89" s="32">
        <v>8.58</v>
      </c>
      <c r="M89" s="32">
        <v>12.39</v>
      </c>
      <c r="N89" s="32" t="s">
        <v>133</v>
      </c>
      <c r="O89" s="3">
        <v>142</v>
      </c>
      <c r="P89" s="3">
        <v>16</v>
      </c>
    </row>
    <row r="90" spans="1:16" s="1" customFormat="1" ht="25.5">
      <c r="A90" s="56" t="s">
        <v>47</v>
      </c>
      <c r="B90" s="67" t="s">
        <v>281</v>
      </c>
      <c r="C90" s="4" t="s">
        <v>8</v>
      </c>
      <c r="D90" s="34">
        <v>42979</v>
      </c>
      <c r="E90" s="44">
        <v>43405</v>
      </c>
      <c r="F90" s="29">
        <f t="shared" si="3"/>
        <v>1.167123287671233</v>
      </c>
      <c r="G90" s="35">
        <v>10</v>
      </c>
      <c r="H90" s="36">
        <v>1.609</v>
      </c>
      <c r="I90" s="35">
        <v>37.87</v>
      </c>
      <c r="J90" s="37">
        <v>55.44</v>
      </c>
      <c r="K90" s="37" t="s">
        <v>181</v>
      </c>
      <c r="L90" s="37">
        <v>8.19</v>
      </c>
      <c r="M90" s="37">
        <v>12.53</v>
      </c>
      <c r="N90" s="37" t="s">
        <v>185</v>
      </c>
      <c r="O90" s="35">
        <v>141</v>
      </c>
      <c r="P90" s="35">
        <v>5</v>
      </c>
    </row>
    <row r="91" spans="1:16" s="1" customFormat="1" ht="25.5">
      <c r="A91" s="56" t="s">
        <v>47</v>
      </c>
      <c r="B91" s="67" t="s">
        <v>281</v>
      </c>
      <c r="C91" s="4" t="s">
        <v>8</v>
      </c>
      <c r="D91" s="34">
        <v>42979</v>
      </c>
      <c r="E91" s="44">
        <v>43405</v>
      </c>
      <c r="F91" s="29">
        <f t="shared" si="3"/>
        <v>1.167123287671233</v>
      </c>
      <c r="G91" s="35">
        <v>10</v>
      </c>
      <c r="H91" s="36">
        <v>1.61</v>
      </c>
      <c r="I91" s="35">
        <v>38.41</v>
      </c>
      <c r="J91" s="37">
        <v>54.29</v>
      </c>
      <c r="K91" s="37" t="s">
        <v>182</v>
      </c>
      <c r="L91" s="37">
        <v>8.23</v>
      </c>
      <c r="M91" s="37">
        <v>12.18</v>
      </c>
      <c r="N91" s="37" t="s">
        <v>186</v>
      </c>
      <c r="O91" s="35">
        <v>141</v>
      </c>
      <c r="P91" s="35">
        <v>6</v>
      </c>
    </row>
    <row r="92" spans="1:16" s="1" customFormat="1" ht="25.5">
      <c r="A92" s="56" t="s">
        <v>47</v>
      </c>
      <c r="B92" s="67" t="s">
        <v>281</v>
      </c>
      <c r="C92" s="4" t="s">
        <v>8</v>
      </c>
      <c r="D92" s="34">
        <v>42979</v>
      </c>
      <c r="E92" s="44">
        <v>43405</v>
      </c>
      <c r="F92" s="29">
        <f t="shared" si="3"/>
        <v>1.167123287671233</v>
      </c>
      <c r="G92" s="35">
        <v>10</v>
      </c>
      <c r="H92" s="36">
        <v>1.609</v>
      </c>
      <c r="I92" s="35">
        <v>39.35</v>
      </c>
      <c r="J92" s="37">
        <v>55.9</v>
      </c>
      <c r="K92" s="37" t="s">
        <v>183</v>
      </c>
      <c r="L92" s="37">
        <v>8.45</v>
      </c>
      <c r="M92" s="37">
        <v>12.53</v>
      </c>
      <c r="N92" s="37" t="s">
        <v>55</v>
      </c>
      <c r="O92" s="35">
        <v>141</v>
      </c>
      <c r="P92" s="35">
        <v>7</v>
      </c>
    </row>
    <row r="93" spans="1:16" s="1" customFormat="1" ht="25.5">
      <c r="A93" s="56" t="s">
        <v>47</v>
      </c>
      <c r="B93" s="67" t="s">
        <v>281</v>
      </c>
      <c r="C93" s="4" t="s">
        <v>8</v>
      </c>
      <c r="D93" s="34">
        <v>42979</v>
      </c>
      <c r="E93" s="44">
        <v>43405</v>
      </c>
      <c r="F93" s="29">
        <f t="shared" si="3"/>
        <v>1.167123287671233</v>
      </c>
      <c r="G93" s="35">
        <v>10</v>
      </c>
      <c r="H93" s="36">
        <v>1.61</v>
      </c>
      <c r="I93" s="35">
        <v>36.83</v>
      </c>
      <c r="J93" s="37">
        <v>54.42</v>
      </c>
      <c r="K93" s="37" t="s">
        <v>184</v>
      </c>
      <c r="L93" s="37">
        <v>7.92</v>
      </c>
      <c r="M93" s="37">
        <v>12.26</v>
      </c>
      <c r="N93" s="37" t="s">
        <v>187</v>
      </c>
      <c r="O93" s="35">
        <v>141</v>
      </c>
      <c r="P93" s="35">
        <v>8</v>
      </c>
    </row>
    <row r="94" spans="1:16" s="1" customFormat="1" ht="12.75">
      <c r="A94" s="56" t="s">
        <v>48</v>
      </c>
      <c r="B94" s="67" t="s">
        <v>281</v>
      </c>
      <c r="C94" s="4" t="s">
        <v>8</v>
      </c>
      <c r="D94" s="34">
        <v>42979</v>
      </c>
      <c r="E94" s="60">
        <v>43525</v>
      </c>
      <c r="F94" s="29">
        <f t="shared" si="3"/>
        <v>1.4958904109589042</v>
      </c>
      <c r="G94" s="35">
        <v>10</v>
      </c>
      <c r="H94" s="38">
        <v>1.603</v>
      </c>
      <c r="I94" s="35">
        <v>39.95</v>
      </c>
      <c r="J94" s="37">
        <v>54.21</v>
      </c>
      <c r="K94" s="37" t="s">
        <v>150</v>
      </c>
      <c r="L94" s="37">
        <v>8.61</v>
      </c>
      <c r="M94" s="37">
        <v>12.12</v>
      </c>
      <c r="N94" s="37" t="s">
        <v>154</v>
      </c>
      <c r="O94" s="45">
        <v>144</v>
      </c>
      <c r="P94" s="35">
        <v>13</v>
      </c>
    </row>
    <row r="95" spans="1:16" s="1" customFormat="1" ht="12.75">
      <c r="A95" s="56" t="s">
        <v>48</v>
      </c>
      <c r="B95" s="67" t="s">
        <v>281</v>
      </c>
      <c r="C95" s="4" t="s">
        <v>8</v>
      </c>
      <c r="D95" s="34">
        <v>42979</v>
      </c>
      <c r="E95" s="60">
        <v>44228</v>
      </c>
      <c r="F95" s="29">
        <f t="shared" si="3"/>
        <v>3.421917808219178</v>
      </c>
      <c r="G95" s="35">
        <v>10</v>
      </c>
      <c r="H95" s="38">
        <v>1.609</v>
      </c>
      <c r="I95" s="35">
        <v>40.38</v>
      </c>
      <c r="J95" s="37">
        <v>54.66</v>
      </c>
      <c r="K95" s="37" t="s">
        <v>151</v>
      </c>
      <c r="L95" s="37">
        <v>8.7</v>
      </c>
      <c r="M95" s="37">
        <v>12.21</v>
      </c>
      <c r="N95" s="37" t="s">
        <v>155</v>
      </c>
      <c r="O95" s="45">
        <v>141</v>
      </c>
      <c r="P95" s="35">
        <v>14</v>
      </c>
    </row>
    <row r="96" spans="1:16" s="1" customFormat="1" ht="12.75">
      <c r="A96" s="56" t="s">
        <v>48</v>
      </c>
      <c r="B96" s="67" t="s">
        <v>281</v>
      </c>
      <c r="C96" s="4" t="s">
        <v>8</v>
      </c>
      <c r="D96" s="34">
        <v>42979</v>
      </c>
      <c r="E96" s="60">
        <v>44228</v>
      </c>
      <c r="F96" s="29">
        <f t="shared" si="3"/>
        <v>3.421917808219178</v>
      </c>
      <c r="G96" s="35">
        <v>10</v>
      </c>
      <c r="H96" s="38">
        <v>1.609</v>
      </c>
      <c r="I96" s="35">
        <v>39.18</v>
      </c>
      <c r="J96" s="37">
        <v>54.24</v>
      </c>
      <c r="K96" s="37" t="s">
        <v>152</v>
      </c>
      <c r="L96" s="37">
        <v>8.43</v>
      </c>
      <c r="M96" s="37">
        <v>12.14</v>
      </c>
      <c r="N96" s="37" t="s">
        <v>156</v>
      </c>
      <c r="O96" s="45">
        <v>141</v>
      </c>
      <c r="P96" s="35">
        <v>15</v>
      </c>
    </row>
    <row r="97" spans="1:16" s="1" customFormat="1" ht="12.75">
      <c r="A97" s="56" t="s">
        <v>48</v>
      </c>
      <c r="B97" s="67" t="s">
        <v>281</v>
      </c>
      <c r="C97" s="4" t="s">
        <v>8</v>
      </c>
      <c r="D97" s="34">
        <v>42979</v>
      </c>
      <c r="E97" s="60">
        <v>43525</v>
      </c>
      <c r="F97" s="29">
        <f t="shared" si="3"/>
        <v>1.4958904109589042</v>
      </c>
      <c r="G97" s="35">
        <v>10</v>
      </c>
      <c r="H97" s="38">
        <v>1.603</v>
      </c>
      <c r="I97" s="35">
        <v>39.62</v>
      </c>
      <c r="J97" s="37">
        <v>55.67</v>
      </c>
      <c r="K97" s="37" t="s">
        <v>153</v>
      </c>
      <c r="L97" s="37">
        <v>8.55</v>
      </c>
      <c r="M97" s="37">
        <v>12.5</v>
      </c>
      <c r="N97" s="37" t="s">
        <v>157</v>
      </c>
      <c r="O97" s="45">
        <v>146</v>
      </c>
      <c r="P97" s="35">
        <v>16</v>
      </c>
    </row>
    <row r="98" spans="1:16" ht="65.25" customHeight="1">
      <c r="A98" s="53" t="s">
        <v>50</v>
      </c>
      <c r="B98" s="68" t="s">
        <v>295</v>
      </c>
      <c r="C98" s="4" t="s">
        <v>8</v>
      </c>
      <c r="D98" s="39">
        <v>42705</v>
      </c>
      <c r="E98" s="46">
        <v>40603</v>
      </c>
      <c r="F98" s="31">
        <f t="shared" si="3"/>
        <v>-5.758904109589041</v>
      </c>
      <c r="G98" s="3">
        <v>10</v>
      </c>
      <c r="H98" s="40">
        <v>1.504</v>
      </c>
      <c r="I98" s="32">
        <v>35.7</v>
      </c>
      <c r="J98" s="32">
        <v>53.5</v>
      </c>
      <c r="K98" s="32">
        <v>57.1</v>
      </c>
      <c r="L98" s="32">
        <v>8</v>
      </c>
      <c r="M98" s="32">
        <v>12.4</v>
      </c>
      <c r="N98" s="32">
        <v>17.1</v>
      </c>
      <c r="O98" s="3">
        <v>146</v>
      </c>
      <c r="P98" s="3" t="s">
        <v>22</v>
      </c>
    </row>
    <row r="99" spans="1:16" ht="12.75">
      <c r="A99" s="53" t="s">
        <v>51</v>
      </c>
      <c r="B99" s="67" t="s">
        <v>281</v>
      </c>
      <c r="C99" s="4" t="s">
        <v>8</v>
      </c>
      <c r="D99" s="39">
        <v>42736</v>
      </c>
      <c r="E99" s="43">
        <v>45108</v>
      </c>
      <c r="F99" s="29">
        <f t="shared" si="3"/>
        <v>6.498630136986302</v>
      </c>
      <c r="G99" s="3">
        <v>10</v>
      </c>
      <c r="H99" s="33">
        <v>1.608</v>
      </c>
      <c r="I99" s="32">
        <v>38</v>
      </c>
      <c r="J99" s="32">
        <v>54.4</v>
      </c>
      <c r="K99" s="32">
        <v>61.5</v>
      </c>
      <c r="L99" s="32">
        <v>8</v>
      </c>
      <c r="M99" s="32">
        <v>12.1</v>
      </c>
      <c r="N99" s="32">
        <v>18.5</v>
      </c>
      <c r="O99" s="3">
        <v>141</v>
      </c>
      <c r="P99" s="3" t="s">
        <v>22</v>
      </c>
    </row>
    <row r="100" spans="1:16" ht="12.75">
      <c r="A100" s="53" t="s">
        <v>52</v>
      </c>
      <c r="B100" s="67" t="s">
        <v>281</v>
      </c>
      <c r="C100" s="4" t="s">
        <v>8</v>
      </c>
      <c r="D100" s="39">
        <v>42736</v>
      </c>
      <c r="E100" s="43">
        <v>45658</v>
      </c>
      <c r="F100" s="29">
        <f t="shared" si="3"/>
        <v>8.005479452054795</v>
      </c>
      <c r="G100" s="3">
        <v>10</v>
      </c>
      <c r="H100" s="33">
        <v>1.611</v>
      </c>
      <c r="I100" s="32">
        <v>38.8</v>
      </c>
      <c r="J100" s="32">
        <v>63.4</v>
      </c>
      <c r="K100" s="32">
        <v>74.2</v>
      </c>
      <c r="L100" s="32">
        <v>8.3</v>
      </c>
      <c r="M100" s="32">
        <v>14.4</v>
      </c>
      <c r="N100" s="32">
        <v>19.3</v>
      </c>
      <c r="O100" s="3">
        <v>137</v>
      </c>
      <c r="P100" s="3" t="s">
        <v>22</v>
      </c>
    </row>
    <row r="101" spans="1:16" ht="25.5">
      <c r="A101" s="54" t="s">
        <v>26</v>
      </c>
      <c r="B101" s="68" t="s">
        <v>278</v>
      </c>
      <c r="C101" s="4" t="s">
        <v>8</v>
      </c>
      <c r="D101" s="5">
        <v>42705</v>
      </c>
      <c r="E101" s="13">
        <v>43160</v>
      </c>
      <c r="F101" s="29">
        <f t="shared" si="3"/>
        <v>1.2465753424657535</v>
      </c>
      <c r="G101" s="9">
        <v>100</v>
      </c>
      <c r="H101" s="24">
        <v>1.596</v>
      </c>
      <c r="I101" s="10">
        <v>62</v>
      </c>
      <c r="J101" s="10">
        <v>64.7</v>
      </c>
      <c r="K101" s="10">
        <v>73</v>
      </c>
      <c r="L101" s="10">
        <v>12.9</v>
      </c>
      <c r="M101" s="10">
        <v>13.5</v>
      </c>
      <c r="N101" s="10">
        <v>16.4</v>
      </c>
      <c r="O101" s="14">
        <v>144</v>
      </c>
      <c r="P101" s="9" t="s">
        <v>22</v>
      </c>
    </row>
    <row r="102" spans="1:16" ht="12.75">
      <c r="A102" s="54" t="s">
        <v>28</v>
      </c>
      <c r="B102" s="67" t="s">
        <v>281</v>
      </c>
      <c r="C102" s="4" t="s">
        <v>8</v>
      </c>
      <c r="D102" s="5">
        <v>42705</v>
      </c>
      <c r="E102" s="12">
        <v>46357</v>
      </c>
      <c r="F102" s="29">
        <f t="shared" si="3"/>
        <v>10.005479452054795</v>
      </c>
      <c r="G102" s="9">
        <v>100</v>
      </c>
      <c r="H102" s="36">
        <v>1.617</v>
      </c>
      <c r="I102" s="32">
        <v>63.7</v>
      </c>
      <c r="J102" s="32">
        <v>73.7</v>
      </c>
      <c r="K102" s="32">
        <v>83.8</v>
      </c>
      <c r="L102" s="32">
        <v>13</v>
      </c>
      <c r="M102" s="32">
        <v>15.8</v>
      </c>
      <c r="N102" s="32">
        <v>18.9</v>
      </c>
      <c r="O102" s="9">
        <v>143</v>
      </c>
      <c r="P102" s="3" t="s">
        <v>22</v>
      </c>
    </row>
    <row r="103" spans="1:16" ht="12.75">
      <c r="A103" s="53" t="s">
        <v>51</v>
      </c>
      <c r="B103" s="67" t="s">
        <v>281</v>
      </c>
      <c r="C103" s="4" t="s">
        <v>8</v>
      </c>
      <c r="D103" s="39">
        <v>42736</v>
      </c>
      <c r="E103" s="43">
        <v>45108</v>
      </c>
      <c r="F103" s="29">
        <f t="shared" si="3"/>
        <v>6.498630136986302</v>
      </c>
      <c r="G103" s="3">
        <v>100</v>
      </c>
      <c r="H103" s="33">
        <v>1.608</v>
      </c>
      <c r="I103" s="32">
        <v>58.5</v>
      </c>
      <c r="J103" s="32">
        <v>74.1</v>
      </c>
      <c r="K103" s="32">
        <v>87.7</v>
      </c>
      <c r="L103" s="32">
        <v>12</v>
      </c>
      <c r="M103" s="32">
        <v>16</v>
      </c>
      <c r="N103" s="32">
        <v>20.1</v>
      </c>
      <c r="O103" s="3">
        <v>141</v>
      </c>
      <c r="P103" s="3" t="s">
        <v>22</v>
      </c>
    </row>
    <row r="104" spans="1:16" ht="67.5">
      <c r="A104" s="56" t="s">
        <v>30</v>
      </c>
      <c r="B104" s="66" t="s">
        <v>298</v>
      </c>
      <c r="C104" s="4" t="s">
        <v>8</v>
      </c>
      <c r="D104" s="34">
        <v>42736</v>
      </c>
      <c r="E104" s="18">
        <v>42278</v>
      </c>
      <c r="F104" s="31">
        <f t="shared" si="3"/>
        <v>-1.2547945205479452</v>
      </c>
      <c r="G104" s="7">
        <v>100</v>
      </c>
      <c r="H104" s="47">
        <v>1.61</v>
      </c>
      <c r="I104" s="37">
        <v>62.2</v>
      </c>
      <c r="J104" s="37">
        <v>78.1</v>
      </c>
      <c r="K104" s="37">
        <v>88.9</v>
      </c>
      <c r="L104" s="37">
        <v>12.8</v>
      </c>
      <c r="M104" s="37">
        <v>16.9</v>
      </c>
      <c r="N104" s="37">
        <v>20.5</v>
      </c>
      <c r="O104" s="26">
        <v>145</v>
      </c>
      <c r="P104" s="35" t="s">
        <v>22</v>
      </c>
    </row>
    <row r="105" spans="1:16" ht="45">
      <c r="A105" s="55" t="s">
        <v>7</v>
      </c>
      <c r="B105" s="66" t="s">
        <v>286</v>
      </c>
      <c r="C105" s="4" t="s">
        <v>8</v>
      </c>
      <c r="D105" s="11">
        <v>42736</v>
      </c>
      <c r="E105" s="6">
        <v>44562</v>
      </c>
      <c r="F105" s="29">
        <f t="shared" si="3"/>
        <v>5.002739726027397</v>
      </c>
      <c r="G105" s="4">
        <v>100</v>
      </c>
      <c r="H105" s="23">
        <v>1.613</v>
      </c>
      <c r="I105" s="10">
        <v>57.8</v>
      </c>
      <c r="J105" s="10">
        <v>73.8</v>
      </c>
      <c r="K105" s="10">
        <v>83</v>
      </c>
      <c r="L105" s="10">
        <v>12</v>
      </c>
      <c r="M105" s="10">
        <v>16.1</v>
      </c>
      <c r="N105" s="10">
        <v>19</v>
      </c>
      <c r="O105" s="4">
        <v>134</v>
      </c>
      <c r="P105" s="7" t="s">
        <v>22</v>
      </c>
    </row>
    <row r="106" spans="1:16" ht="12.75">
      <c r="A106" s="53" t="s">
        <v>52</v>
      </c>
      <c r="B106" s="67" t="s">
        <v>281</v>
      </c>
      <c r="C106" s="4" t="s">
        <v>8</v>
      </c>
      <c r="D106" s="39">
        <v>42736</v>
      </c>
      <c r="E106" s="43">
        <v>45658</v>
      </c>
      <c r="F106" s="29">
        <f t="shared" si="3"/>
        <v>8.005479452054795</v>
      </c>
      <c r="G106" s="3">
        <v>100</v>
      </c>
      <c r="H106" s="33">
        <v>1.612</v>
      </c>
      <c r="I106" s="32">
        <v>63.1</v>
      </c>
      <c r="J106" s="32">
        <v>73.7</v>
      </c>
      <c r="K106" s="32">
        <v>86.6</v>
      </c>
      <c r="L106" s="32">
        <v>13.1</v>
      </c>
      <c r="M106" s="32">
        <v>15.8</v>
      </c>
      <c r="N106" s="32">
        <v>20.2</v>
      </c>
      <c r="O106" s="3">
        <v>137</v>
      </c>
      <c r="P106" s="3" t="s">
        <v>22</v>
      </c>
    </row>
    <row r="107" spans="1:16" ht="12.75">
      <c r="A107" s="54" t="s">
        <v>25</v>
      </c>
      <c r="B107" s="67" t="s">
        <v>281</v>
      </c>
      <c r="C107" s="4" t="s">
        <v>8</v>
      </c>
      <c r="D107" s="11">
        <v>42736</v>
      </c>
      <c r="E107" s="13">
        <v>43922</v>
      </c>
      <c r="F107" s="29">
        <f t="shared" si="3"/>
        <v>3.249315068493151</v>
      </c>
      <c r="G107" s="9">
        <v>100</v>
      </c>
      <c r="H107" s="24">
        <v>1.616</v>
      </c>
      <c r="I107" s="10">
        <v>56.9</v>
      </c>
      <c r="J107" s="10">
        <v>70.4</v>
      </c>
      <c r="K107" s="10">
        <v>83.1</v>
      </c>
      <c r="L107" s="10">
        <v>11.7</v>
      </c>
      <c r="M107" s="10">
        <v>15.2</v>
      </c>
      <c r="N107" s="10">
        <v>19</v>
      </c>
      <c r="O107" s="14">
        <v>135</v>
      </c>
      <c r="P107" s="9" t="s">
        <v>22</v>
      </c>
    </row>
    <row r="108" spans="1:16" ht="45">
      <c r="A108" s="53" t="s">
        <v>49</v>
      </c>
      <c r="B108" s="68" t="s">
        <v>297</v>
      </c>
      <c r="C108" s="4" t="s">
        <v>8</v>
      </c>
      <c r="D108" s="39">
        <v>42705</v>
      </c>
      <c r="E108" s="15" t="s">
        <v>208</v>
      </c>
      <c r="F108" s="31">
        <v>-1.5</v>
      </c>
      <c r="G108" s="3">
        <v>100</v>
      </c>
      <c r="H108" s="40">
        <v>1.598</v>
      </c>
      <c r="I108" s="42">
        <v>47</v>
      </c>
      <c r="J108" s="42">
        <v>53</v>
      </c>
      <c r="K108" s="32">
        <v>61.8</v>
      </c>
      <c r="L108" s="42">
        <v>9.8</v>
      </c>
      <c r="M108" s="42">
        <v>11.2</v>
      </c>
      <c r="N108" s="32">
        <v>14.2</v>
      </c>
      <c r="O108" s="3">
        <v>128</v>
      </c>
      <c r="P108" s="3" t="s">
        <v>22</v>
      </c>
    </row>
    <row r="109" spans="1:16" ht="12.75">
      <c r="A109" s="53" t="s">
        <v>53</v>
      </c>
      <c r="B109" s="67" t="s">
        <v>281</v>
      </c>
      <c r="C109" s="4" t="s">
        <v>8</v>
      </c>
      <c r="D109" s="39">
        <v>42736</v>
      </c>
      <c r="E109" s="15" t="s">
        <v>207</v>
      </c>
      <c r="F109" s="29">
        <v>9.5</v>
      </c>
      <c r="G109" s="3">
        <v>100</v>
      </c>
      <c r="H109" s="33">
        <v>1.617</v>
      </c>
      <c r="I109" s="42">
        <v>60.3</v>
      </c>
      <c r="J109" s="32">
        <v>73.8</v>
      </c>
      <c r="K109" s="32">
        <v>86.9</v>
      </c>
      <c r="L109" s="32">
        <v>12.8</v>
      </c>
      <c r="M109" s="32">
        <v>16.1</v>
      </c>
      <c r="N109" s="32">
        <v>20.9</v>
      </c>
      <c r="O109" s="3">
        <v>140</v>
      </c>
      <c r="P109" s="3" t="s">
        <v>22</v>
      </c>
    </row>
    <row r="110" spans="1:16" ht="25.5">
      <c r="A110" s="53" t="s">
        <v>209</v>
      </c>
      <c r="B110" s="67" t="s">
        <v>281</v>
      </c>
      <c r="C110" s="41" t="s">
        <v>287</v>
      </c>
      <c r="D110" s="39">
        <v>42736</v>
      </c>
      <c r="E110" s="39">
        <v>43739</v>
      </c>
      <c r="F110" s="29">
        <f aca="true" t="shared" si="4" ref="F110:F133">(E110-D110)/365</f>
        <v>2.747945205479452</v>
      </c>
      <c r="G110" s="3">
        <v>10</v>
      </c>
      <c r="H110" s="33">
        <v>1.65</v>
      </c>
      <c r="I110" s="32">
        <v>11</v>
      </c>
      <c r="J110" s="32">
        <v>19.3</v>
      </c>
      <c r="K110" s="32">
        <v>20.9</v>
      </c>
      <c r="L110" s="32">
        <v>2.4</v>
      </c>
      <c r="M110" s="32">
        <v>4.1</v>
      </c>
      <c r="N110" s="32">
        <v>6.3</v>
      </c>
      <c r="O110" s="3">
        <v>89</v>
      </c>
      <c r="P110" s="3" t="s">
        <v>22</v>
      </c>
    </row>
    <row r="111" spans="1:16" ht="78.75">
      <c r="A111" s="53" t="s">
        <v>210</v>
      </c>
      <c r="B111" s="68" t="s">
        <v>301</v>
      </c>
      <c r="C111" s="41" t="s">
        <v>287</v>
      </c>
      <c r="D111" s="39">
        <v>42736</v>
      </c>
      <c r="E111" s="39">
        <v>40360</v>
      </c>
      <c r="F111" s="31">
        <f t="shared" si="4"/>
        <v>-6.50958904109589</v>
      </c>
      <c r="G111" s="3">
        <v>10</v>
      </c>
      <c r="H111" s="33">
        <v>1.544</v>
      </c>
      <c r="I111" s="32">
        <v>5</v>
      </c>
      <c r="J111" s="32">
        <v>12</v>
      </c>
      <c r="K111" s="32">
        <v>18</v>
      </c>
      <c r="L111" s="32">
        <v>1</v>
      </c>
      <c r="M111" s="32">
        <v>2.9</v>
      </c>
      <c r="N111" s="32">
        <v>6.4</v>
      </c>
      <c r="O111" s="3">
        <v>97</v>
      </c>
      <c r="P111" s="3" t="s">
        <v>22</v>
      </c>
    </row>
    <row r="112" spans="1:16" ht="45">
      <c r="A112" s="53" t="s">
        <v>211</v>
      </c>
      <c r="B112" s="66" t="s">
        <v>286</v>
      </c>
      <c r="C112" s="41" t="s">
        <v>287</v>
      </c>
      <c r="D112" s="39">
        <v>42767</v>
      </c>
      <c r="E112" s="39">
        <v>43586</v>
      </c>
      <c r="F112" s="29">
        <f t="shared" si="4"/>
        <v>2.243835616438356</v>
      </c>
      <c r="G112" s="3">
        <v>10</v>
      </c>
      <c r="H112" s="33">
        <v>1.565</v>
      </c>
      <c r="I112" s="32">
        <v>10.2</v>
      </c>
      <c r="J112" s="32">
        <v>15.8</v>
      </c>
      <c r="K112" s="32">
        <v>22.6</v>
      </c>
      <c r="L112" s="32">
        <v>2.2</v>
      </c>
      <c r="M112" s="32">
        <v>3.6</v>
      </c>
      <c r="N112" s="32">
        <v>8.2</v>
      </c>
      <c r="O112" s="3">
        <v>97</v>
      </c>
      <c r="P112" s="3" t="s">
        <v>22</v>
      </c>
    </row>
    <row r="113" spans="1:16" ht="25.5">
      <c r="A113" s="53" t="s">
        <v>212</v>
      </c>
      <c r="B113" s="67" t="s">
        <v>281</v>
      </c>
      <c r="C113" s="41" t="s">
        <v>287</v>
      </c>
      <c r="D113" s="39">
        <v>42767</v>
      </c>
      <c r="E113" s="39">
        <v>42948</v>
      </c>
      <c r="F113" s="29">
        <f t="shared" si="4"/>
        <v>0.4958904109589041</v>
      </c>
      <c r="G113" s="3">
        <v>10</v>
      </c>
      <c r="H113" s="33">
        <v>1.562</v>
      </c>
      <c r="I113" s="32">
        <v>7</v>
      </c>
      <c r="J113" s="32">
        <v>10.5</v>
      </c>
      <c r="K113" s="32">
        <v>17.1</v>
      </c>
      <c r="L113" s="32">
        <v>1.5</v>
      </c>
      <c r="M113" s="32">
        <v>2.6</v>
      </c>
      <c r="N113" s="32">
        <v>6.8</v>
      </c>
      <c r="O113" s="3">
        <v>95</v>
      </c>
      <c r="P113" s="3" t="s">
        <v>22</v>
      </c>
    </row>
    <row r="114" spans="1:16" ht="12.75">
      <c r="A114" s="53" t="s">
        <v>213</v>
      </c>
      <c r="B114" s="67" t="s">
        <v>281</v>
      </c>
      <c r="C114" s="41" t="s">
        <v>287</v>
      </c>
      <c r="D114" s="39">
        <v>42705</v>
      </c>
      <c r="E114" s="39">
        <v>43617</v>
      </c>
      <c r="F114" s="29">
        <f t="shared" si="4"/>
        <v>2.4986301369863013</v>
      </c>
      <c r="G114" s="3">
        <v>10</v>
      </c>
      <c r="H114" s="33">
        <v>1.65</v>
      </c>
      <c r="I114" s="32">
        <v>19.5</v>
      </c>
      <c r="J114" s="32">
        <v>26.4</v>
      </c>
      <c r="K114" s="32">
        <v>32.2</v>
      </c>
      <c r="L114" s="32">
        <v>4.1</v>
      </c>
      <c r="M114" s="32">
        <v>5.9</v>
      </c>
      <c r="N114" s="32">
        <v>10.3</v>
      </c>
      <c r="O114" s="3">
        <v>99</v>
      </c>
      <c r="P114" s="3" t="s">
        <v>22</v>
      </c>
    </row>
    <row r="115" spans="1:16" ht="45">
      <c r="A115" s="53" t="s">
        <v>214</v>
      </c>
      <c r="B115" s="68" t="s">
        <v>285</v>
      </c>
      <c r="C115" s="41" t="s">
        <v>287</v>
      </c>
      <c r="D115" s="39">
        <v>42767</v>
      </c>
      <c r="E115" s="39">
        <v>43405</v>
      </c>
      <c r="F115" s="29">
        <f t="shared" si="4"/>
        <v>1.747945205479452</v>
      </c>
      <c r="G115" s="3">
        <v>10</v>
      </c>
      <c r="H115" s="33">
        <v>1.6</v>
      </c>
      <c r="I115" s="32">
        <v>10</v>
      </c>
      <c r="J115" s="32">
        <v>15</v>
      </c>
      <c r="K115" s="32">
        <v>21.5</v>
      </c>
      <c r="L115" s="32">
        <v>2</v>
      </c>
      <c r="M115" s="32">
        <v>3.5</v>
      </c>
      <c r="N115" s="32">
        <v>8</v>
      </c>
      <c r="O115" s="3">
        <v>96</v>
      </c>
      <c r="P115" s="3" t="s">
        <v>22</v>
      </c>
    </row>
    <row r="116" spans="1:16" ht="25.5">
      <c r="A116" s="53" t="s">
        <v>209</v>
      </c>
      <c r="B116" s="67" t="s">
        <v>281</v>
      </c>
      <c r="C116" s="41" t="s">
        <v>287</v>
      </c>
      <c r="D116" s="39">
        <v>42736</v>
      </c>
      <c r="E116" s="39">
        <v>43739</v>
      </c>
      <c r="F116" s="29">
        <f t="shared" si="4"/>
        <v>2.747945205479452</v>
      </c>
      <c r="G116" s="3">
        <v>100</v>
      </c>
      <c r="H116" s="33">
        <v>1.662</v>
      </c>
      <c r="I116" s="32">
        <v>19.6</v>
      </c>
      <c r="J116" s="32">
        <v>26.3</v>
      </c>
      <c r="K116" s="32">
        <v>34</v>
      </c>
      <c r="L116" s="32">
        <v>4.1</v>
      </c>
      <c r="M116" s="32">
        <v>5.7</v>
      </c>
      <c r="N116" s="32">
        <v>10.1</v>
      </c>
      <c r="O116" s="3">
        <v>89</v>
      </c>
      <c r="P116" s="3" t="s">
        <v>22</v>
      </c>
    </row>
    <row r="117" spans="1:16" ht="78.75">
      <c r="A117" s="53" t="s">
        <v>210</v>
      </c>
      <c r="B117" s="68" t="s">
        <v>300</v>
      </c>
      <c r="C117" s="41" t="s">
        <v>287</v>
      </c>
      <c r="D117" s="39">
        <v>42736</v>
      </c>
      <c r="E117" s="39">
        <v>40360</v>
      </c>
      <c r="F117" s="31">
        <f t="shared" si="4"/>
        <v>-6.50958904109589</v>
      </c>
      <c r="G117" s="3">
        <v>100</v>
      </c>
      <c r="H117" s="33">
        <v>1.555</v>
      </c>
      <c r="I117" s="32">
        <v>17.6</v>
      </c>
      <c r="J117" s="32">
        <v>23.3</v>
      </c>
      <c r="K117" s="32">
        <v>26.7</v>
      </c>
      <c r="L117" s="32">
        <v>3.7</v>
      </c>
      <c r="M117" s="32">
        <v>5.1</v>
      </c>
      <c r="N117" s="32">
        <v>7.2</v>
      </c>
      <c r="O117" s="3">
        <v>97</v>
      </c>
      <c r="P117" s="3" t="s">
        <v>22</v>
      </c>
    </row>
    <row r="118" spans="1:16" ht="45">
      <c r="A118" s="53" t="s">
        <v>211</v>
      </c>
      <c r="B118" s="66" t="s">
        <v>286</v>
      </c>
      <c r="C118" s="41" t="s">
        <v>287</v>
      </c>
      <c r="D118" s="39">
        <v>42767</v>
      </c>
      <c r="E118" s="39">
        <v>43586</v>
      </c>
      <c r="F118" s="29">
        <f t="shared" si="4"/>
        <v>2.243835616438356</v>
      </c>
      <c r="G118" s="3">
        <v>100</v>
      </c>
      <c r="H118" s="33">
        <v>1.592</v>
      </c>
      <c r="I118" s="32">
        <v>20.8</v>
      </c>
      <c r="J118" s="32">
        <v>28.7</v>
      </c>
      <c r="K118" s="32">
        <v>32.6</v>
      </c>
      <c r="L118" s="32">
        <v>4.3</v>
      </c>
      <c r="M118" s="32">
        <v>6.8</v>
      </c>
      <c r="N118" s="32">
        <v>9.2</v>
      </c>
      <c r="O118" s="3">
        <v>97</v>
      </c>
      <c r="P118" s="3" t="s">
        <v>22</v>
      </c>
    </row>
    <row r="119" spans="1:16" ht="25.5">
      <c r="A119" s="53" t="s">
        <v>212</v>
      </c>
      <c r="B119" s="67" t="s">
        <v>281</v>
      </c>
      <c r="C119" s="41" t="s">
        <v>287</v>
      </c>
      <c r="D119" s="39">
        <v>42767</v>
      </c>
      <c r="E119" s="39">
        <v>42948</v>
      </c>
      <c r="F119" s="29">
        <f t="shared" si="4"/>
        <v>0.4958904109589041</v>
      </c>
      <c r="G119" s="3">
        <v>100</v>
      </c>
      <c r="H119" s="33">
        <v>1.562</v>
      </c>
      <c r="I119" s="32">
        <v>14.5</v>
      </c>
      <c r="J119" s="32">
        <v>22.7</v>
      </c>
      <c r="K119" s="32">
        <v>28.5</v>
      </c>
      <c r="L119" s="32">
        <v>3.1</v>
      </c>
      <c r="M119" s="32">
        <v>5.1</v>
      </c>
      <c r="N119" s="32">
        <v>9.4</v>
      </c>
      <c r="O119" s="3">
        <v>95</v>
      </c>
      <c r="P119" s="3" t="s">
        <v>22</v>
      </c>
    </row>
    <row r="120" spans="1:16" ht="12.75">
      <c r="A120" s="53" t="s">
        <v>213</v>
      </c>
      <c r="B120" s="67" t="s">
        <v>281</v>
      </c>
      <c r="C120" s="41" t="s">
        <v>287</v>
      </c>
      <c r="D120" s="39">
        <v>42705</v>
      </c>
      <c r="E120" s="39">
        <v>43617</v>
      </c>
      <c r="F120" s="29">
        <f t="shared" si="4"/>
        <v>2.4986301369863013</v>
      </c>
      <c r="G120" s="3">
        <v>100</v>
      </c>
      <c r="H120" s="33">
        <v>1.643</v>
      </c>
      <c r="I120" s="32">
        <v>30</v>
      </c>
      <c r="J120" s="32">
        <v>35.5</v>
      </c>
      <c r="K120" s="32">
        <v>39.6</v>
      </c>
      <c r="L120" s="32">
        <v>6.1</v>
      </c>
      <c r="M120" s="32">
        <v>7.5</v>
      </c>
      <c r="N120" s="32">
        <v>11.6</v>
      </c>
      <c r="O120" s="3">
        <v>99</v>
      </c>
      <c r="P120" s="3" t="s">
        <v>22</v>
      </c>
    </row>
    <row r="121" spans="1:16" ht="45">
      <c r="A121" s="53" t="s">
        <v>214</v>
      </c>
      <c r="B121" s="68" t="s">
        <v>285</v>
      </c>
      <c r="C121" s="41" t="s">
        <v>287</v>
      </c>
      <c r="D121" s="39">
        <v>42767</v>
      </c>
      <c r="E121" s="39">
        <v>43405</v>
      </c>
      <c r="F121" s="29">
        <f t="shared" si="4"/>
        <v>1.747945205479452</v>
      </c>
      <c r="G121" s="3">
        <v>100</v>
      </c>
      <c r="H121" s="33">
        <v>1.603</v>
      </c>
      <c r="I121" s="32">
        <v>21</v>
      </c>
      <c r="J121" s="32">
        <v>28.1</v>
      </c>
      <c r="K121" s="32">
        <v>32.1</v>
      </c>
      <c r="L121" s="32">
        <v>4.1</v>
      </c>
      <c r="M121" s="32">
        <v>6.2</v>
      </c>
      <c r="N121" s="32">
        <v>9.5</v>
      </c>
      <c r="O121" s="3">
        <v>96</v>
      </c>
      <c r="P121" s="3" t="s">
        <v>22</v>
      </c>
    </row>
    <row r="122" spans="1:16" ht="45">
      <c r="A122" s="53" t="s">
        <v>39</v>
      </c>
      <c r="B122" s="68" t="s">
        <v>284</v>
      </c>
      <c r="C122" s="4" t="s">
        <v>8</v>
      </c>
      <c r="D122" s="39">
        <v>42948</v>
      </c>
      <c r="E122" s="39">
        <v>44197</v>
      </c>
      <c r="F122" s="29">
        <f t="shared" si="4"/>
        <v>3.421917808219178</v>
      </c>
      <c r="G122" s="3">
        <v>100</v>
      </c>
      <c r="H122" s="33">
        <v>1.642</v>
      </c>
      <c r="I122" s="32">
        <v>61.55159639157143</v>
      </c>
      <c r="J122" s="3">
        <v>79.14</v>
      </c>
      <c r="K122" s="32" t="s">
        <v>231</v>
      </c>
      <c r="L122" s="32">
        <v>12.605901230158732</v>
      </c>
      <c r="M122" s="32">
        <v>17.06</v>
      </c>
      <c r="N122" s="32" t="s">
        <v>235</v>
      </c>
      <c r="O122" s="3">
        <v>143</v>
      </c>
      <c r="P122" s="9" t="s">
        <v>206</v>
      </c>
    </row>
    <row r="123" spans="1:16" ht="45">
      <c r="A123" s="53" t="s">
        <v>39</v>
      </c>
      <c r="B123" s="68" t="s">
        <v>284</v>
      </c>
      <c r="C123" s="4" t="s">
        <v>8</v>
      </c>
      <c r="D123" s="39">
        <v>42948</v>
      </c>
      <c r="E123" s="39">
        <v>44197</v>
      </c>
      <c r="F123" s="29">
        <f t="shared" si="4"/>
        <v>3.421917808219178</v>
      </c>
      <c r="G123" s="3">
        <v>100</v>
      </c>
      <c r="H123" s="33">
        <v>1.641</v>
      </c>
      <c r="I123" s="3">
        <v>63.71</v>
      </c>
      <c r="J123" s="3">
        <v>78.07</v>
      </c>
      <c r="K123" s="32" t="s">
        <v>232</v>
      </c>
      <c r="L123" s="3">
        <v>13.05</v>
      </c>
      <c r="M123" s="32">
        <v>16.7</v>
      </c>
      <c r="N123" s="32" t="s">
        <v>236</v>
      </c>
      <c r="O123" s="3">
        <v>145</v>
      </c>
      <c r="P123" s="9" t="s">
        <v>204</v>
      </c>
    </row>
    <row r="124" spans="1:16" ht="45">
      <c r="A124" s="53" t="s">
        <v>39</v>
      </c>
      <c r="B124" s="68" t="s">
        <v>284</v>
      </c>
      <c r="C124" s="4" t="s">
        <v>8</v>
      </c>
      <c r="D124" s="39">
        <v>42948</v>
      </c>
      <c r="E124" s="39">
        <v>44197</v>
      </c>
      <c r="F124" s="29">
        <f t="shared" si="4"/>
        <v>3.421917808219178</v>
      </c>
      <c r="G124" s="3">
        <v>100</v>
      </c>
      <c r="H124" s="33">
        <v>1.642</v>
      </c>
      <c r="I124" s="32">
        <v>63.382437077249996</v>
      </c>
      <c r="J124" s="3">
        <v>80.13</v>
      </c>
      <c r="K124" s="32" t="s">
        <v>233</v>
      </c>
      <c r="L124" s="32">
        <v>12.967550625000003</v>
      </c>
      <c r="M124" s="32">
        <v>17.22</v>
      </c>
      <c r="N124" s="32" t="s">
        <v>237</v>
      </c>
      <c r="O124" s="3">
        <v>145</v>
      </c>
      <c r="P124" s="9" t="s">
        <v>205</v>
      </c>
    </row>
    <row r="125" spans="1:16" ht="45">
      <c r="A125" s="53" t="s">
        <v>39</v>
      </c>
      <c r="B125" s="68" t="s">
        <v>284</v>
      </c>
      <c r="C125" s="4" t="s">
        <v>8</v>
      </c>
      <c r="D125" s="39">
        <v>42948</v>
      </c>
      <c r="E125" s="39">
        <v>44197</v>
      </c>
      <c r="F125" s="29">
        <f t="shared" si="4"/>
        <v>3.421917808219178</v>
      </c>
      <c r="G125" s="3">
        <v>100</v>
      </c>
      <c r="H125" s="33">
        <v>1.642</v>
      </c>
      <c r="I125" s="3">
        <v>62.15</v>
      </c>
      <c r="J125" s="3">
        <v>78.06</v>
      </c>
      <c r="K125" s="32" t="s">
        <v>234</v>
      </c>
      <c r="L125" s="3">
        <v>12.75</v>
      </c>
      <c r="M125" s="32">
        <v>16.77</v>
      </c>
      <c r="N125" s="32" t="s">
        <v>238</v>
      </c>
      <c r="O125" s="3">
        <v>143</v>
      </c>
      <c r="P125" s="9" t="s">
        <v>203</v>
      </c>
    </row>
    <row r="126" spans="1:16" ht="25.5">
      <c r="A126" s="54" t="s">
        <v>26</v>
      </c>
      <c r="B126" s="67" t="s">
        <v>281</v>
      </c>
      <c r="C126" s="4" t="s">
        <v>8</v>
      </c>
      <c r="D126" s="39">
        <v>42948</v>
      </c>
      <c r="E126" s="39">
        <v>43891</v>
      </c>
      <c r="F126" s="29">
        <f t="shared" si="4"/>
        <v>2.5835616438356164</v>
      </c>
      <c r="G126" s="3">
        <v>100</v>
      </c>
      <c r="H126" s="33">
        <v>1.613</v>
      </c>
      <c r="I126" s="32">
        <v>59.190563282999996</v>
      </c>
      <c r="J126" s="3">
        <v>70.49</v>
      </c>
      <c r="K126" s="32" t="s">
        <v>223</v>
      </c>
      <c r="L126" s="32">
        <v>12.2206275</v>
      </c>
      <c r="M126" s="3">
        <v>15.08</v>
      </c>
      <c r="N126" s="32" t="s">
        <v>227</v>
      </c>
      <c r="O126" s="3">
        <v>137</v>
      </c>
      <c r="P126" s="9" t="s">
        <v>206</v>
      </c>
    </row>
    <row r="127" spans="1:16" ht="25.5">
      <c r="A127" s="54" t="s">
        <v>26</v>
      </c>
      <c r="B127" s="67" t="s">
        <v>281</v>
      </c>
      <c r="C127" s="4" t="s">
        <v>8</v>
      </c>
      <c r="D127" s="39">
        <v>42948</v>
      </c>
      <c r="E127" s="39">
        <v>43891</v>
      </c>
      <c r="F127" s="29">
        <f t="shared" si="4"/>
        <v>2.5835616438356164</v>
      </c>
      <c r="G127" s="3">
        <v>100</v>
      </c>
      <c r="H127" s="33">
        <v>1.613</v>
      </c>
      <c r="I127" s="32">
        <v>60.68036274659999</v>
      </c>
      <c r="J127" s="32">
        <v>71.7655019832857</v>
      </c>
      <c r="K127" s="32" t="s">
        <v>224</v>
      </c>
      <c r="L127" s="32">
        <v>12.526933</v>
      </c>
      <c r="M127" s="32">
        <v>15.32727226190476</v>
      </c>
      <c r="N127" s="32" t="s">
        <v>228</v>
      </c>
      <c r="O127" s="3">
        <v>137</v>
      </c>
      <c r="P127" s="9" t="s">
        <v>204</v>
      </c>
    </row>
    <row r="128" spans="1:16" ht="25.5">
      <c r="A128" s="54" t="s">
        <v>26</v>
      </c>
      <c r="B128" s="67" t="s">
        <v>281</v>
      </c>
      <c r="C128" s="4" t="s">
        <v>8</v>
      </c>
      <c r="D128" s="39">
        <v>42948</v>
      </c>
      <c r="E128" s="39">
        <v>43891</v>
      </c>
      <c r="F128" s="29">
        <f t="shared" si="4"/>
        <v>2.5835616438356164</v>
      </c>
      <c r="G128" s="3">
        <v>100</v>
      </c>
      <c r="H128" s="33">
        <v>1.614</v>
      </c>
      <c r="I128" s="32">
        <v>60.97570269963157</v>
      </c>
      <c r="J128" s="3">
        <v>72.74</v>
      </c>
      <c r="K128" s="32" t="s">
        <v>225</v>
      </c>
      <c r="L128" s="32">
        <v>12.596142938596493</v>
      </c>
      <c r="M128" s="3">
        <v>15.56</v>
      </c>
      <c r="N128" s="32" t="s">
        <v>229</v>
      </c>
      <c r="O128" s="3">
        <v>137</v>
      </c>
      <c r="P128" s="9" t="s">
        <v>205</v>
      </c>
    </row>
    <row r="129" spans="1:16" ht="25.5">
      <c r="A129" s="54" t="s">
        <v>26</v>
      </c>
      <c r="B129" s="67" t="s">
        <v>281</v>
      </c>
      <c r="C129" s="4" t="s">
        <v>8</v>
      </c>
      <c r="D129" s="39">
        <v>42948</v>
      </c>
      <c r="E129" s="39">
        <v>43891</v>
      </c>
      <c r="F129" s="29">
        <f t="shared" si="4"/>
        <v>2.5835616438356164</v>
      </c>
      <c r="G129" s="3">
        <v>100</v>
      </c>
      <c r="H129" s="33">
        <v>1.613</v>
      </c>
      <c r="I129" s="3">
        <v>61.15</v>
      </c>
      <c r="J129" s="3">
        <v>73.02</v>
      </c>
      <c r="K129" s="32" t="s">
        <v>226</v>
      </c>
      <c r="L129" s="3">
        <v>12.63</v>
      </c>
      <c r="M129" s="3">
        <v>15.62</v>
      </c>
      <c r="N129" s="32" t="s">
        <v>230</v>
      </c>
      <c r="O129" s="3">
        <v>137</v>
      </c>
      <c r="P129" s="9" t="s">
        <v>203</v>
      </c>
    </row>
    <row r="130" spans="1:16" ht="25.5">
      <c r="A130" s="54" t="s">
        <v>25</v>
      </c>
      <c r="B130" s="67" t="s">
        <v>281</v>
      </c>
      <c r="C130" s="4" t="s">
        <v>8</v>
      </c>
      <c r="D130" s="39">
        <v>42948</v>
      </c>
      <c r="E130" s="52">
        <v>44440</v>
      </c>
      <c r="F130" s="29">
        <f t="shared" si="4"/>
        <v>4.087671232876712</v>
      </c>
      <c r="G130" s="3">
        <v>100</v>
      </c>
      <c r="H130" s="48">
        <v>1.619</v>
      </c>
      <c r="I130" s="32">
        <v>58.891906395406785</v>
      </c>
      <c r="J130" s="32">
        <v>74.37361306453847</v>
      </c>
      <c r="K130" s="32" t="s">
        <v>255</v>
      </c>
      <c r="L130" s="32">
        <v>12.122804336158193</v>
      </c>
      <c r="M130" s="32">
        <v>16.08527057692308</v>
      </c>
      <c r="N130" s="32" t="s">
        <v>259</v>
      </c>
      <c r="O130" s="3">
        <v>137</v>
      </c>
      <c r="P130" s="9" t="s">
        <v>206</v>
      </c>
    </row>
    <row r="131" spans="1:16" ht="25.5">
      <c r="A131" s="54" t="s">
        <v>25</v>
      </c>
      <c r="B131" s="67" t="s">
        <v>281</v>
      </c>
      <c r="C131" s="4" t="s">
        <v>8</v>
      </c>
      <c r="D131" s="39">
        <v>42948</v>
      </c>
      <c r="E131" s="52">
        <v>44440</v>
      </c>
      <c r="F131" s="29">
        <f t="shared" si="4"/>
        <v>4.087671232876712</v>
      </c>
      <c r="G131" s="3">
        <v>100</v>
      </c>
      <c r="H131" s="48">
        <v>1.619</v>
      </c>
      <c r="I131" s="32">
        <v>58.96980412437931</v>
      </c>
      <c r="J131" s="32">
        <v>74.00787694353062</v>
      </c>
      <c r="K131" s="32" t="s">
        <v>256</v>
      </c>
      <c r="L131" s="32">
        <v>12.13348158045977</v>
      </c>
      <c r="M131" s="32">
        <v>15.977824846938775</v>
      </c>
      <c r="N131" s="32" t="s">
        <v>242</v>
      </c>
      <c r="O131" s="3">
        <v>137</v>
      </c>
      <c r="P131" s="9" t="s">
        <v>204</v>
      </c>
    </row>
    <row r="132" spans="1:16" ht="25.5">
      <c r="A132" s="54" t="s">
        <v>25</v>
      </c>
      <c r="B132" s="67" t="s">
        <v>281</v>
      </c>
      <c r="C132" s="4" t="s">
        <v>8</v>
      </c>
      <c r="D132" s="39">
        <v>42948</v>
      </c>
      <c r="E132" s="50">
        <v>44348</v>
      </c>
      <c r="F132" s="29">
        <f t="shared" si="4"/>
        <v>3.835616438356164</v>
      </c>
      <c r="G132" s="3">
        <v>100</v>
      </c>
      <c r="H132" s="48">
        <v>1.619</v>
      </c>
      <c r="I132" s="32">
        <v>58.121567541089554</v>
      </c>
      <c r="J132" s="32">
        <v>72.871978929</v>
      </c>
      <c r="K132" s="32" t="s">
        <v>257</v>
      </c>
      <c r="L132" s="32">
        <v>11.964860559701494</v>
      </c>
      <c r="M132" s="32">
        <v>15.751517500000002</v>
      </c>
      <c r="N132" s="33" t="s">
        <v>260</v>
      </c>
      <c r="O132" s="3">
        <v>137</v>
      </c>
      <c r="P132" s="9" t="s">
        <v>205</v>
      </c>
    </row>
    <row r="133" spans="1:16" ht="25.5">
      <c r="A133" s="54" t="s">
        <v>25</v>
      </c>
      <c r="B133" s="67" t="s">
        <v>281</v>
      </c>
      <c r="C133" s="4" t="s">
        <v>8</v>
      </c>
      <c r="D133" s="39">
        <v>42948</v>
      </c>
      <c r="E133" s="52">
        <v>44440</v>
      </c>
      <c r="F133" s="29">
        <f t="shared" si="4"/>
        <v>4.087671232876712</v>
      </c>
      <c r="G133" s="3">
        <v>100</v>
      </c>
      <c r="H133" s="48">
        <v>1.619</v>
      </c>
      <c r="I133" s="32">
        <v>58.826404783</v>
      </c>
      <c r="J133" s="32">
        <v>74.27467826084616</v>
      </c>
      <c r="K133" s="3" t="s">
        <v>258</v>
      </c>
      <c r="L133" s="32">
        <v>12.113353055555555</v>
      </c>
      <c r="M133" s="32">
        <v>16.067385363247865</v>
      </c>
      <c r="N133" s="32" t="s">
        <v>240</v>
      </c>
      <c r="O133" s="3">
        <v>137</v>
      </c>
      <c r="P133" s="9" t="s">
        <v>203</v>
      </c>
    </row>
    <row r="134" spans="1:16" ht="25.5">
      <c r="A134" s="53" t="s">
        <v>44</v>
      </c>
      <c r="B134" s="67" t="s">
        <v>281</v>
      </c>
      <c r="C134" s="4" t="s">
        <v>8</v>
      </c>
      <c r="D134" s="39">
        <v>42948</v>
      </c>
      <c r="E134" s="3" t="s">
        <v>45</v>
      </c>
      <c r="F134" s="3">
        <v>10.3</v>
      </c>
      <c r="G134" s="3">
        <v>100</v>
      </c>
      <c r="H134" s="33">
        <v>1.625</v>
      </c>
      <c r="I134" s="3">
        <v>63.05</v>
      </c>
      <c r="J134" s="32">
        <v>74.75</v>
      </c>
      <c r="K134" s="32" t="s">
        <v>215</v>
      </c>
      <c r="L134" s="32">
        <v>13.2</v>
      </c>
      <c r="M134" s="32">
        <v>16.15</v>
      </c>
      <c r="N134" s="32" t="s">
        <v>219</v>
      </c>
      <c r="O134" s="3">
        <v>137</v>
      </c>
      <c r="P134" s="9" t="s">
        <v>206</v>
      </c>
    </row>
    <row r="135" spans="1:16" ht="25.5">
      <c r="A135" s="53" t="s">
        <v>44</v>
      </c>
      <c r="B135" s="67" t="s">
        <v>281</v>
      </c>
      <c r="C135" s="4" t="s">
        <v>8</v>
      </c>
      <c r="D135" s="39">
        <v>42948</v>
      </c>
      <c r="E135" s="3" t="s">
        <v>45</v>
      </c>
      <c r="F135" s="3">
        <v>10.3</v>
      </c>
      <c r="G135" s="3">
        <v>100</v>
      </c>
      <c r="H135" s="33">
        <v>1.625</v>
      </c>
      <c r="I135" s="3">
        <v>62.8</v>
      </c>
      <c r="J135" s="32">
        <v>74.53</v>
      </c>
      <c r="K135" s="32" t="s">
        <v>216</v>
      </c>
      <c r="L135" s="32">
        <v>13.14</v>
      </c>
      <c r="M135" s="32">
        <v>16.09</v>
      </c>
      <c r="N135" s="32" t="s">
        <v>220</v>
      </c>
      <c r="O135" s="3">
        <v>137</v>
      </c>
      <c r="P135" s="9" t="s">
        <v>204</v>
      </c>
    </row>
    <row r="136" spans="1:16" ht="25.5">
      <c r="A136" s="53" t="s">
        <v>44</v>
      </c>
      <c r="B136" s="67" t="s">
        <v>281</v>
      </c>
      <c r="C136" s="4" t="s">
        <v>8</v>
      </c>
      <c r="D136" s="39">
        <v>42948</v>
      </c>
      <c r="E136" s="3" t="s">
        <v>45</v>
      </c>
      <c r="F136" s="3">
        <v>10.3</v>
      </c>
      <c r="G136" s="3">
        <v>100</v>
      </c>
      <c r="H136" s="33">
        <v>1.625</v>
      </c>
      <c r="I136" s="3">
        <v>62.77</v>
      </c>
      <c r="J136" s="32">
        <v>74.55</v>
      </c>
      <c r="K136" s="32" t="s">
        <v>217</v>
      </c>
      <c r="L136" s="32">
        <v>13.13</v>
      </c>
      <c r="M136" s="32">
        <v>16.1</v>
      </c>
      <c r="N136" s="32" t="s">
        <v>221</v>
      </c>
      <c r="O136" s="3">
        <v>137</v>
      </c>
      <c r="P136" s="9" t="s">
        <v>205</v>
      </c>
    </row>
    <row r="137" spans="1:16" ht="25.5">
      <c r="A137" s="53" t="s">
        <v>44</v>
      </c>
      <c r="B137" s="67" t="s">
        <v>281</v>
      </c>
      <c r="C137" s="4" t="s">
        <v>8</v>
      </c>
      <c r="D137" s="39">
        <v>42948</v>
      </c>
      <c r="E137" s="3" t="s">
        <v>45</v>
      </c>
      <c r="F137" s="3">
        <v>10.3</v>
      </c>
      <c r="G137" s="3">
        <v>100</v>
      </c>
      <c r="H137" s="33">
        <v>1.624</v>
      </c>
      <c r="I137" s="3">
        <v>61.71</v>
      </c>
      <c r="J137" s="32">
        <v>73.48</v>
      </c>
      <c r="K137" s="32" t="s">
        <v>218</v>
      </c>
      <c r="L137" s="32">
        <v>12.91</v>
      </c>
      <c r="M137" s="32">
        <v>15.88</v>
      </c>
      <c r="N137" s="32" t="s">
        <v>222</v>
      </c>
      <c r="O137" s="3">
        <v>137</v>
      </c>
      <c r="P137" s="9" t="s">
        <v>203</v>
      </c>
    </row>
    <row r="138" spans="1:16" ht="25.5">
      <c r="A138" s="54" t="s">
        <v>27</v>
      </c>
      <c r="B138" s="67" t="s">
        <v>281</v>
      </c>
      <c r="C138" s="4" t="s">
        <v>8</v>
      </c>
      <c r="D138" s="39">
        <v>42948</v>
      </c>
      <c r="E138" s="39">
        <v>46722</v>
      </c>
      <c r="F138" s="29">
        <f aca="true" t="shared" si="5" ref="F138:F146">(E138-D138)/365</f>
        <v>10.33972602739726</v>
      </c>
      <c r="G138" s="3">
        <v>100</v>
      </c>
      <c r="H138" s="33">
        <v>1.623</v>
      </c>
      <c r="I138" s="32">
        <v>62.31044502984</v>
      </c>
      <c r="J138" s="32">
        <v>73.02049751905872</v>
      </c>
      <c r="K138" s="3" t="s">
        <v>261</v>
      </c>
      <c r="L138" s="32">
        <v>12.946113000000006</v>
      </c>
      <c r="M138" s="32">
        <v>15.662670734375002</v>
      </c>
      <c r="N138" s="3" t="s">
        <v>265</v>
      </c>
      <c r="O138" s="3">
        <v>143</v>
      </c>
      <c r="P138" s="9" t="s">
        <v>206</v>
      </c>
    </row>
    <row r="139" spans="1:16" ht="25.5">
      <c r="A139" s="54" t="s">
        <v>27</v>
      </c>
      <c r="B139" s="67" t="s">
        <v>281</v>
      </c>
      <c r="C139" s="4" t="s">
        <v>8</v>
      </c>
      <c r="D139" s="39">
        <v>42948</v>
      </c>
      <c r="E139" s="39">
        <v>46722</v>
      </c>
      <c r="F139" s="29">
        <f t="shared" si="5"/>
        <v>10.33972602739726</v>
      </c>
      <c r="G139" s="3">
        <v>100</v>
      </c>
      <c r="H139" s="33">
        <v>1.621</v>
      </c>
      <c r="I139" s="32">
        <v>61.005157491</v>
      </c>
      <c r="J139" s="32">
        <v>69.989137269</v>
      </c>
      <c r="K139" s="3" t="s">
        <v>262</v>
      </c>
      <c r="L139" s="32">
        <v>12.667729166666668</v>
      </c>
      <c r="M139" s="32">
        <v>14.962554642857144</v>
      </c>
      <c r="N139" s="32" t="s">
        <v>266</v>
      </c>
      <c r="O139" s="3">
        <v>143</v>
      </c>
      <c r="P139" s="9" t="s">
        <v>204</v>
      </c>
    </row>
    <row r="140" spans="1:16" ht="25.5">
      <c r="A140" s="54" t="s">
        <v>27</v>
      </c>
      <c r="B140" s="67" t="s">
        <v>281</v>
      </c>
      <c r="C140" s="4" t="s">
        <v>8</v>
      </c>
      <c r="D140" s="39">
        <v>42948</v>
      </c>
      <c r="E140" s="39">
        <v>46722</v>
      </c>
      <c r="F140" s="29">
        <f t="shared" si="5"/>
        <v>10.33972602739726</v>
      </c>
      <c r="G140" s="3">
        <v>100</v>
      </c>
      <c r="H140" s="33">
        <v>1.621</v>
      </c>
      <c r="I140" s="32">
        <v>61.660503825130434</v>
      </c>
      <c r="J140" s="32">
        <v>71.41364833199998</v>
      </c>
      <c r="K140" s="3" t="s">
        <v>263</v>
      </c>
      <c r="L140" s="32">
        <v>12.82718326086957</v>
      </c>
      <c r="M140" s="32">
        <v>15.297326666666669</v>
      </c>
      <c r="N140" s="3" t="s">
        <v>267</v>
      </c>
      <c r="O140" s="3">
        <v>143</v>
      </c>
      <c r="P140" s="9" t="s">
        <v>205</v>
      </c>
    </row>
    <row r="141" spans="1:16" ht="25.5">
      <c r="A141" s="54" t="s">
        <v>27</v>
      </c>
      <c r="B141" s="67" t="s">
        <v>281</v>
      </c>
      <c r="C141" s="4" t="s">
        <v>8</v>
      </c>
      <c r="D141" s="39">
        <v>42948</v>
      </c>
      <c r="E141" s="39">
        <v>46722</v>
      </c>
      <c r="F141" s="29">
        <f t="shared" si="5"/>
        <v>10.33972602739726</v>
      </c>
      <c r="G141" s="3">
        <v>100</v>
      </c>
      <c r="H141" s="33">
        <v>1.622</v>
      </c>
      <c r="I141" s="32">
        <v>62.44787018700001</v>
      </c>
      <c r="J141" s="32">
        <v>73.01634881025</v>
      </c>
      <c r="K141" s="3" t="s">
        <v>264</v>
      </c>
      <c r="L141" s="32">
        <v>12.990360833333334</v>
      </c>
      <c r="M141" s="32">
        <v>15.671124687499999</v>
      </c>
      <c r="N141" s="3" t="s">
        <v>268</v>
      </c>
      <c r="O141" s="3">
        <v>143</v>
      </c>
      <c r="P141" s="9" t="s">
        <v>203</v>
      </c>
    </row>
    <row r="142" spans="1:16" ht="33.75">
      <c r="A142" s="53" t="s">
        <v>40</v>
      </c>
      <c r="B142" s="68" t="s">
        <v>283</v>
      </c>
      <c r="C142" s="4" t="s">
        <v>8</v>
      </c>
      <c r="D142" s="39">
        <v>42948</v>
      </c>
      <c r="E142" s="39">
        <v>44652</v>
      </c>
      <c r="F142" s="29">
        <f t="shared" si="5"/>
        <v>4.668493150684932</v>
      </c>
      <c r="G142" s="3">
        <v>100</v>
      </c>
      <c r="H142" s="33">
        <v>1.621</v>
      </c>
      <c r="I142" s="49">
        <v>61.40810928163636</v>
      </c>
      <c r="J142" s="49">
        <v>72.88322869400001</v>
      </c>
      <c r="K142" s="32" t="s">
        <v>247</v>
      </c>
      <c r="L142" s="49">
        <v>12.792568636363638</v>
      </c>
      <c r="M142" s="49">
        <v>15.708835370370373</v>
      </c>
      <c r="N142" s="32" t="s">
        <v>251</v>
      </c>
      <c r="O142" s="3">
        <v>137</v>
      </c>
      <c r="P142" s="9" t="s">
        <v>206</v>
      </c>
    </row>
    <row r="143" spans="1:16" ht="33.75">
      <c r="A143" s="53" t="s">
        <v>40</v>
      </c>
      <c r="B143" s="68" t="s">
        <v>283</v>
      </c>
      <c r="C143" s="4" t="s">
        <v>8</v>
      </c>
      <c r="D143" s="39">
        <v>42948</v>
      </c>
      <c r="E143" s="39">
        <v>44652</v>
      </c>
      <c r="F143" s="29">
        <f t="shared" si="5"/>
        <v>4.668493150684932</v>
      </c>
      <c r="G143" s="3">
        <v>100</v>
      </c>
      <c r="H143" s="33">
        <v>1.621</v>
      </c>
      <c r="I143" s="49">
        <v>60.843875823652176</v>
      </c>
      <c r="J143" s="49">
        <v>72.22144911262501</v>
      </c>
      <c r="K143" s="32" t="s">
        <v>248</v>
      </c>
      <c r="L143" s="49">
        <v>12.677599057971014</v>
      </c>
      <c r="M143" s="49">
        <v>15.570016979166665</v>
      </c>
      <c r="N143" s="32" t="s">
        <v>252</v>
      </c>
      <c r="O143" s="3">
        <v>137</v>
      </c>
      <c r="P143" s="9" t="s">
        <v>204</v>
      </c>
    </row>
    <row r="144" spans="1:16" ht="33.75">
      <c r="A144" s="53" t="s">
        <v>40</v>
      </c>
      <c r="B144" s="68" t="s">
        <v>283</v>
      </c>
      <c r="C144" s="4" t="s">
        <v>8</v>
      </c>
      <c r="D144" s="39">
        <v>42948</v>
      </c>
      <c r="E144" s="39">
        <v>44652</v>
      </c>
      <c r="F144" s="29">
        <f t="shared" si="5"/>
        <v>4.668493150684932</v>
      </c>
      <c r="G144" s="3">
        <v>100</v>
      </c>
      <c r="H144" s="33">
        <v>1.621</v>
      </c>
      <c r="I144" s="49">
        <v>61.19180437265218</v>
      </c>
      <c r="J144" s="49">
        <v>72.48063102253846</v>
      </c>
      <c r="K144" s="32" t="s">
        <v>249</v>
      </c>
      <c r="L144" s="49">
        <v>12.739920543478263</v>
      </c>
      <c r="M144" s="49">
        <v>15.608356987179489</v>
      </c>
      <c r="N144" s="32" t="s">
        <v>253</v>
      </c>
      <c r="O144" s="3">
        <v>137</v>
      </c>
      <c r="P144" s="9" t="s">
        <v>205</v>
      </c>
    </row>
    <row r="145" spans="1:16" ht="33.75">
      <c r="A145" s="53" t="s">
        <v>40</v>
      </c>
      <c r="B145" s="68" t="s">
        <v>283</v>
      </c>
      <c r="C145" s="4" t="s">
        <v>8</v>
      </c>
      <c r="D145" s="39">
        <v>42948</v>
      </c>
      <c r="E145" s="39">
        <v>44652</v>
      </c>
      <c r="F145" s="29">
        <f t="shared" si="5"/>
        <v>4.668493150684932</v>
      </c>
      <c r="G145" s="3">
        <v>100</v>
      </c>
      <c r="H145" s="33">
        <v>1.621</v>
      </c>
      <c r="I145" s="49">
        <v>61.30012762004349</v>
      </c>
      <c r="J145" s="49">
        <v>72.63089056711766</v>
      </c>
      <c r="K145" s="32" t="s">
        <v>250</v>
      </c>
      <c r="L145" s="49">
        <v>12.764532717391308</v>
      </c>
      <c r="M145" s="49">
        <v>15.645437598039216</v>
      </c>
      <c r="N145" s="32" t="s">
        <v>254</v>
      </c>
      <c r="O145" s="3">
        <v>137</v>
      </c>
      <c r="P145" s="9" t="s">
        <v>203</v>
      </c>
    </row>
    <row r="146" spans="1:16" ht="25.5">
      <c r="A146" s="54" t="s">
        <v>23</v>
      </c>
      <c r="B146" s="67" t="s">
        <v>281</v>
      </c>
      <c r="C146" s="4" t="s">
        <v>8</v>
      </c>
      <c r="D146" s="39">
        <v>42948</v>
      </c>
      <c r="E146" s="39">
        <v>45078</v>
      </c>
      <c r="F146" s="29">
        <f t="shared" si="5"/>
        <v>5.835616438356165</v>
      </c>
      <c r="G146" s="3">
        <v>100</v>
      </c>
      <c r="H146" s="33">
        <v>1.618</v>
      </c>
      <c r="I146" s="32">
        <v>58.71863991058064</v>
      </c>
      <c r="J146" s="32">
        <v>73.81767935765215</v>
      </c>
      <c r="K146" s="32" t="s">
        <v>243</v>
      </c>
      <c r="L146" s="32">
        <v>12.08123446236559</v>
      </c>
      <c r="M146" s="32">
        <v>15.946578260869563</v>
      </c>
      <c r="N146" s="33" t="s">
        <v>239</v>
      </c>
      <c r="O146" s="3">
        <v>139</v>
      </c>
      <c r="P146" s="9" t="s">
        <v>206</v>
      </c>
    </row>
    <row r="147" spans="1:16" ht="25.5">
      <c r="A147" s="54" t="s">
        <v>23</v>
      </c>
      <c r="B147" s="67" t="s">
        <v>281</v>
      </c>
      <c r="C147" s="4" t="s">
        <v>8</v>
      </c>
      <c r="D147" s="39">
        <v>42948</v>
      </c>
      <c r="E147" s="50" t="s">
        <v>289</v>
      </c>
      <c r="F147" s="30" t="s">
        <v>276</v>
      </c>
      <c r="G147" s="3">
        <v>100</v>
      </c>
      <c r="H147" s="33">
        <v>1.619</v>
      </c>
      <c r="I147" s="32">
        <v>58.8353313251695</v>
      </c>
      <c r="J147" s="32">
        <v>74.0452689288857</v>
      </c>
      <c r="K147" s="3" t="s">
        <v>244</v>
      </c>
      <c r="L147" s="32">
        <v>12.125994194915256</v>
      </c>
      <c r="M147" s="32">
        <v>16.016877595238093</v>
      </c>
      <c r="N147" s="32" t="s">
        <v>240</v>
      </c>
      <c r="O147" s="3">
        <v>139</v>
      </c>
      <c r="P147" s="9" t="s">
        <v>204</v>
      </c>
    </row>
    <row r="148" spans="1:16" ht="25.5">
      <c r="A148" s="54" t="s">
        <v>23</v>
      </c>
      <c r="B148" s="67" t="s">
        <v>281</v>
      </c>
      <c r="C148" s="4" t="s">
        <v>8</v>
      </c>
      <c r="D148" s="39">
        <v>42948</v>
      </c>
      <c r="E148" s="39">
        <v>45078</v>
      </c>
      <c r="F148" s="29">
        <f>(E148-D148)/365</f>
        <v>5.835616438356165</v>
      </c>
      <c r="G148" s="3">
        <v>100</v>
      </c>
      <c r="H148" s="33">
        <v>1.618</v>
      </c>
      <c r="I148" s="32">
        <v>58.719666785065584</v>
      </c>
      <c r="J148" s="32">
        <v>73.80798231665217</v>
      </c>
      <c r="K148" s="3" t="s">
        <v>245</v>
      </c>
      <c r="L148" s="32">
        <v>12.083611379781422</v>
      </c>
      <c r="M148" s="32">
        <v>15.945652427536231</v>
      </c>
      <c r="N148" s="3" t="s">
        <v>241</v>
      </c>
      <c r="O148" s="3">
        <v>139</v>
      </c>
      <c r="P148" s="9" t="s">
        <v>205</v>
      </c>
    </row>
    <row r="149" spans="1:16" ht="25.5">
      <c r="A149" s="54" t="s">
        <v>23</v>
      </c>
      <c r="B149" s="67" t="s">
        <v>281</v>
      </c>
      <c r="C149" s="4" t="s">
        <v>8</v>
      </c>
      <c r="D149" s="39">
        <v>42948</v>
      </c>
      <c r="E149" s="39">
        <v>45078</v>
      </c>
      <c r="F149" s="29">
        <f>(E149-D149)/365</f>
        <v>5.835616438356165</v>
      </c>
      <c r="G149" s="3">
        <v>100</v>
      </c>
      <c r="H149" s="33">
        <v>1.621</v>
      </c>
      <c r="I149" s="32">
        <v>58.901684505000006</v>
      </c>
      <c r="J149" s="32">
        <v>74.1022520048919</v>
      </c>
      <c r="K149" s="3" t="s">
        <v>246</v>
      </c>
      <c r="L149" s="32">
        <v>12.129517500000002</v>
      </c>
      <c r="M149" s="32">
        <v>16.020447770270266</v>
      </c>
      <c r="N149" s="3" t="s">
        <v>242</v>
      </c>
      <c r="O149" s="3">
        <v>139</v>
      </c>
      <c r="P149" s="9" t="s">
        <v>203</v>
      </c>
    </row>
    <row r="150" spans="1:16" ht="12.75">
      <c r="A150" s="54" t="s">
        <v>23</v>
      </c>
      <c r="B150" s="67" t="s">
        <v>281</v>
      </c>
      <c r="C150" s="4" t="s">
        <v>8</v>
      </c>
      <c r="D150" s="5">
        <v>42736</v>
      </c>
      <c r="E150" s="39">
        <v>43983</v>
      </c>
      <c r="F150" s="29">
        <f>(E150-D150)/365</f>
        <v>3.4164383561643836</v>
      </c>
      <c r="G150" s="3">
        <v>100</v>
      </c>
      <c r="H150" s="33">
        <v>1.616</v>
      </c>
      <c r="I150" s="32">
        <v>56.4</v>
      </c>
      <c r="J150" s="32">
        <v>67.1</v>
      </c>
      <c r="K150" s="3">
        <v>75.5</v>
      </c>
      <c r="L150" s="32">
        <v>11.7</v>
      </c>
      <c r="M150" s="32">
        <v>14.4</v>
      </c>
      <c r="N150" s="3">
        <v>18.2</v>
      </c>
      <c r="O150" s="35">
        <v>130</v>
      </c>
      <c r="P150" s="9" t="s">
        <v>22</v>
      </c>
    </row>
    <row r="151" spans="1:16" ht="25.5">
      <c r="A151" s="53" t="s">
        <v>37</v>
      </c>
      <c r="B151" s="67" t="s">
        <v>281</v>
      </c>
      <c r="C151" s="4" t="s">
        <v>8</v>
      </c>
      <c r="D151" s="39">
        <v>43038</v>
      </c>
      <c r="E151" s="3" t="s">
        <v>269</v>
      </c>
      <c r="F151" s="30" t="s">
        <v>276</v>
      </c>
      <c r="G151" s="3">
        <v>100</v>
      </c>
      <c r="H151" s="40">
        <v>1.617</v>
      </c>
      <c r="I151" s="32">
        <v>61.6</v>
      </c>
      <c r="J151" s="32">
        <v>76.9</v>
      </c>
      <c r="K151" s="32">
        <v>90.203</v>
      </c>
      <c r="L151" s="32">
        <v>12.78</v>
      </c>
      <c r="M151" s="32">
        <v>16.54</v>
      </c>
      <c r="N151" s="32">
        <v>20.567</v>
      </c>
      <c r="O151" s="3">
        <v>140</v>
      </c>
      <c r="P151" s="3">
        <v>1</v>
      </c>
    </row>
    <row r="152" spans="1:16" ht="25.5">
      <c r="A152" s="53" t="s">
        <v>37</v>
      </c>
      <c r="B152" s="67" t="s">
        <v>281</v>
      </c>
      <c r="C152" s="4" t="s">
        <v>8</v>
      </c>
      <c r="D152" s="39">
        <v>43038</v>
      </c>
      <c r="E152" s="39">
        <v>44013</v>
      </c>
      <c r="F152" s="29">
        <f aca="true" t="shared" si="6" ref="F152:F170">(E152-D152)/365</f>
        <v>2.671232876712329</v>
      </c>
      <c r="G152" s="3">
        <v>100</v>
      </c>
      <c r="H152" s="40">
        <v>1.616</v>
      </c>
      <c r="I152" s="32">
        <v>60.2</v>
      </c>
      <c r="J152" s="32">
        <v>73.9</v>
      </c>
      <c r="K152" s="32">
        <v>85.728</v>
      </c>
      <c r="L152" s="32">
        <v>12.4</v>
      </c>
      <c r="M152" s="32">
        <v>15.9</v>
      </c>
      <c r="N152" s="32">
        <v>19.615</v>
      </c>
      <c r="O152" s="3">
        <v>141</v>
      </c>
      <c r="P152" s="3">
        <v>2</v>
      </c>
    </row>
    <row r="153" spans="1:16" ht="25.5">
      <c r="A153" s="53" t="s">
        <v>37</v>
      </c>
      <c r="B153" s="67" t="s">
        <v>281</v>
      </c>
      <c r="C153" s="4" t="s">
        <v>8</v>
      </c>
      <c r="D153" s="39">
        <v>43038</v>
      </c>
      <c r="E153" s="39">
        <v>44013</v>
      </c>
      <c r="F153" s="29">
        <f t="shared" si="6"/>
        <v>2.671232876712329</v>
      </c>
      <c r="G153" s="3">
        <v>100</v>
      </c>
      <c r="H153" s="40">
        <v>1.618</v>
      </c>
      <c r="I153" s="3">
        <v>62.79</v>
      </c>
      <c r="J153" s="32">
        <v>77.46</v>
      </c>
      <c r="K153" s="3">
        <v>89.55</v>
      </c>
      <c r="L153" s="32">
        <v>12.93</v>
      </c>
      <c r="M153" s="32">
        <v>16.66</v>
      </c>
      <c r="N153" s="32">
        <v>20.41</v>
      </c>
      <c r="O153" s="3">
        <v>137</v>
      </c>
      <c r="P153" s="3">
        <v>3</v>
      </c>
    </row>
    <row r="154" spans="1:16" ht="25.5">
      <c r="A154" s="53" t="s">
        <v>37</v>
      </c>
      <c r="B154" s="67" t="s">
        <v>281</v>
      </c>
      <c r="C154" s="4" t="s">
        <v>8</v>
      </c>
      <c r="D154" s="39">
        <v>43038</v>
      </c>
      <c r="E154" s="39">
        <v>44013</v>
      </c>
      <c r="F154" s="29">
        <f t="shared" si="6"/>
        <v>2.671232876712329</v>
      </c>
      <c r="G154" s="3">
        <v>100</v>
      </c>
      <c r="H154" s="40">
        <v>1.617</v>
      </c>
      <c r="I154" s="3">
        <v>61.26</v>
      </c>
      <c r="J154" s="3">
        <v>75.94</v>
      </c>
      <c r="K154" s="3">
        <v>85.83</v>
      </c>
      <c r="L154" s="3">
        <v>12.7</v>
      </c>
      <c r="M154" s="3">
        <v>16.36</v>
      </c>
      <c r="N154" s="32">
        <v>19.44</v>
      </c>
      <c r="O154" s="3">
        <v>139</v>
      </c>
      <c r="P154" s="3">
        <v>4</v>
      </c>
    </row>
    <row r="155" spans="1:16" ht="12.75">
      <c r="A155" s="53" t="s">
        <v>46</v>
      </c>
      <c r="B155" s="67" t="s">
        <v>281</v>
      </c>
      <c r="C155" s="4" t="s">
        <v>8</v>
      </c>
      <c r="D155" s="39">
        <v>43038</v>
      </c>
      <c r="E155" s="39">
        <v>44531</v>
      </c>
      <c r="F155" s="29">
        <f t="shared" si="6"/>
        <v>4.090410958904109</v>
      </c>
      <c r="G155" s="3">
        <v>100</v>
      </c>
      <c r="H155" s="40">
        <v>1.613</v>
      </c>
      <c r="I155" s="3">
        <v>58.2</v>
      </c>
      <c r="J155" s="3">
        <v>74.1</v>
      </c>
      <c r="K155" s="3">
        <v>87.477</v>
      </c>
      <c r="L155" s="3">
        <v>12.1</v>
      </c>
      <c r="M155" s="3">
        <v>16.03</v>
      </c>
      <c r="N155" s="3">
        <v>20.146</v>
      </c>
      <c r="O155" s="3">
        <v>142</v>
      </c>
      <c r="P155" s="3">
        <v>5</v>
      </c>
    </row>
    <row r="156" spans="1:16" ht="12.75">
      <c r="A156" s="53" t="s">
        <v>46</v>
      </c>
      <c r="B156" s="67" t="s">
        <v>281</v>
      </c>
      <c r="C156" s="4" t="s">
        <v>8</v>
      </c>
      <c r="D156" s="39">
        <v>43038</v>
      </c>
      <c r="E156" s="39">
        <v>44531</v>
      </c>
      <c r="F156" s="29">
        <f t="shared" si="6"/>
        <v>4.090410958904109</v>
      </c>
      <c r="G156" s="3">
        <v>100</v>
      </c>
      <c r="H156" s="40">
        <v>1.613</v>
      </c>
      <c r="I156" s="3">
        <v>58.53</v>
      </c>
      <c r="J156" s="32">
        <v>74.07</v>
      </c>
      <c r="K156" s="3">
        <v>86.798</v>
      </c>
      <c r="L156" s="32">
        <v>12.05</v>
      </c>
      <c r="M156" s="32">
        <v>16.01</v>
      </c>
      <c r="N156" s="32">
        <v>19.895</v>
      </c>
      <c r="O156" s="3">
        <v>143</v>
      </c>
      <c r="P156" s="3">
        <v>6</v>
      </c>
    </row>
    <row r="157" spans="1:16" ht="12.75">
      <c r="A157" s="53" t="s">
        <v>46</v>
      </c>
      <c r="B157" s="67" t="s">
        <v>281</v>
      </c>
      <c r="C157" s="4" t="s">
        <v>8</v>
      </c>
      <c r="D157" s="39">
        <v>43038</v>
      </c>
      <c r="E157" s="39">
        <v>44531</v>
      </c>
      <c r="F157" s="29">
        <f t="shared" si="6"/>
        <v>4.090410958904109</v>
      </c>
      <c r="G157" s="3">
        <v>100</v>
      </c>
      <c r="H157" s="40">
        <v>1.614</v>
      </c>
      <c r="I157" s="3">
        <v>58.3</v>
      </c>
      <c r="J157" s="32">
        <v>73.79</v>
      </c>
      <c r="K157" s="3">
        <v>86.33</v>
      </c>
      <c r="L157" s="32">
        <v>12.01</v>
      </c>
      <c r="M157" s="32">
        <v>15.95</v>
      </c>
      <c r="N157" s="32">
        <v>19.81</v>
      </c>
      <c r="O157" s="3">
        <v>143</v>
      </c>
      <c r="P157" s="3">
        <v>7</v>
      </c>
    </row>
    <row r="158" spans="1:16" ht="12.75">
      <c r="A158" s="53" t="s">
        <v>46</v>
      </c>
      <c r="B158" s="67" t="s">
        <v>281</v>
      </c>
      <c r="C158" s="4" t="s">
        <v>8</v>
      </c>
      <c r="D158" s="39">
        <v>43038</v>
      </c>
      <c r="E158" s="39">
        <v>44531</v>
      </c>
      <c r="F158" s="29">
        <f t="shared" si="6"/>
        <v>4.090410958904109</v>
      </c>
      <c r="G158" s="3">
        <v>100</v>
      </c>
      <c r="H158" s="40">
        <v>1.614</v>
      </c>
      <c r="I158" s="3">
        <v>58.18</v>
      </c>
      <c r="J158" s="32">
        <v>73.26</v>
      </c>
      <c r="K158" s="3">
        <v>87.3</v>
      </c>
      <c r="L158" s="32">
        <v>12.01</v>
      </c>
      <c r="M158" s="32">
        <v>15.85</v>
      </c>
      <c r="N158" s="32">
        <v>20.23</v>
      </c>
      <c r="O158" s="3">
        <v>142</v>
      </c>
      <c r="P158" s="3">
        <v>8</v>
      </c>
    </row>
    <row r="159" spans="1:16" ht="12.75">
      <c r="A159" s="56" t="s">
        <v>29</v>
      </c>
      <c r="B159" s="67" t="s">
        <v>281</v>
      </c>
      <c r="C159" s="4" t="s">
        <v>8</v>
      </c>
      <c r="D159" s="39">
        <v>43038</v>
      </c>
      <c r="E159" s="39">
        <v>44562</v>
      </c>
      <c r="F159" s="29">
        <f t="shared" si="6"/>
        <v>4.175342465753425</v>
      </c>
      <c r="G159" s="3">
        <v>100</v>
      </c>
      <c r="H159" s="38">
        <v>1.622</v>
      </c>
      <c r="I159" s="3">
        <v>62.93</v>
      </c>
      <c r="J159" s="32">
        <v>78.24</v>
      </c>
      <c r="K159" s="3">
        <v>90.511</v>
      </c>
      <c r="L159" s="32">
        <v>12.95</v>
      </c>
      <c r="M159" s="32">
        <v>16.84</v>
      </c>
      <c r="N159" s="32">
        <v>20.627</v>
      </c>
      <c r="O159" s="3">
        <v>143</v>
      </c>
      <c r="P159" s="3">
        <v>9</v>
      </c>
    </row>
    <row r="160" spans="1:16" ht="12.75">
      <c r="A160" s="56" t="s">
        <v>29</v>
      </c>
      <c r="B160" s="67" t="s">
        <v>281</v>
      </c>
      <c r="C160" s="4" t="s">
        <v>8</v>
      </c>
      <c r="D160" s="39">
        <v>43038</v>
      </c>
      <c r="E160" s="39">
        <v>44562</v>
      </c>
      <c r="F160" s="29">
        <f t="shared" si="6"/>
        <v>4.175342465753425</v>
      </c>
      <c r="G160" s="3">
        <v>100</v>
      </c>
      <c r="H160" s="38">
        <v>1.621</v>
      </c>
      <c r="I160" s="3">
        <v>63.32</v>
      </c>
      <c r="J160" s="32">
        <v>78.6</v>
      </c>
      <c r="K160" s="3">
        <v>90.569</v>
      </c>
      <c r="L160" s="32">
        <v>13.03</v>
      </c>
      <c r="M160" s="32">
        <v>16.91</v>
      </c>
      <c r="N160" s="32">
        <v>20.639</v>
      </c>
      <c r="O160" s="3">
        <v>143</v>
      </c>
      <c r="P160" s="3">
        <v>10</v>
      </c>
    </row>
    <row r="161" spans="1:16" ht="12.75">
      <c r="A161" s="56" t="s">
        <v>29</v>
      </c>
      <c r="B161" s="67" t="s">
        <v>281</v>
      </c>
      <c r="C161" s="4" t="s">
        <v>8</v>
      </c>
      <c r="D161" s="39">
        <v>43038</v>
      </c>
      <c r="E161" s="39">
        <v>44562</v>
      </c>
      <c r="F161" s="29">
        <f t="shared" si="6"/>
        <v>4.175342465753425</v>
      </c>
      <c r="G161" s="3">
        <v>100</v>
      </c>
      <c r="H161" s="38">
        <v>1.622</v>
      </c>
      <c r="I161" s="3">
        <v>63.08</v>
      </c>
      <c r="J161" s="3">
        <v>78.5</v>
      </c>
      <c r="K161" s="3">
        <v>90.65</v>
      </c>
      <c r="L161" s="3">
        <v>12.95</v>
      </c>
      <c r="M161" s="32">
        <v>16.89</v>
      </c>
      <c r="N161" s="32">
        <v>20.65</v>
      </c>
      <c r="O161" s="3">
        <v>142</v>
      </c>
      <c r="P161" s="3">
        <v>11</v>
      </c>
    </row>
    <row r="162" spans="1:16" ht="12.75">
      <c r="A162" s="56" t="s">
        <v>29</v>
      </c>
      <c r="B162" s="67" t="s">
        <v>281</v>
      </c>
      <c r="C162" s="4" t="s">
        <v>8</v>
      </c>
      <c r="D162" s="39">
        <v>43038</v>
      </c>
      <c r="E162" s="39">
        <v>44562</v>
      </c>
      <c r="F162" s="29">
        <f t="shared" si="6"/>
        <v>4.175342465753425</v>
      </c>
      <c r="G162" s="3">
        <v>100</v>
      </c>
      <c r="H162" s="38">
        <v>1.621</v>
      </c>
      <c r="I162" s="32">
        <v>62.8</v>
      </c>
      <c r="J162" s="32">
        <v>78.1</v>
      </c>
      <c r="K162" s="32">
        <v>89.71</v>
      </c>
      <c r="L162" s="32">
        <v>12.92</v>
      </c>
      <c r="M162" s="32">
        <v>16.8</v>
      </c>
      <c r="N162" s="32">
        <v>20.39</v>
      </c>
      <c r="O162" s="3">
        <v>142</v>
      </c>
      <c r="P162" s="3">
        <v>12</v>
      </c>
    </row>
    <row r="163" spans="1:16" ht="25.5">
      <c r="A163" s="53" t="s">
        <v>43</v>
      </c>
      <c r="B163" s="67" t="s">
        <v>281</v>
      </c>
      <c r="C163" s="4" t="s">
        <v>8</v>
      </c>
      <c r="D163" s="39">
        <v>43038</v>
      </c>
      <c r="E163" s="34">
        <v>45323</v>
      </c>
      <c r="F163" s="29">
        <f t="shared" si="6"/>
        <v>6.260273972602739</v>
      </c>
      <c r="G163" s="3">
        <v>100</v>
      </c>
      <c r="H163" s="40">
        <v>1.643</v>
      </c>
      <c r="I163" s="32">
        <v>66.7</v>
      </c>
      <c r="J163" s="32">
        <v>83.3</v>
      </c>
      <c r="K163" s="32">
        <v>98.321</v>
      </c>
      <c r="L163" s="32">
        <v>13.7</v>
      </c>
      <c r="M163" s="32">
        <v>17.9</v>
      </c>
      <c r="N163" s="32">
        <v>22.522</v>
      </c>
      <c r="O163" s="35">
        <v>149</v>
      </c>
      <c r="P163" s="3">
        <v>13</v>
      </c>
    </row>
    <row r="164" spans="1:16" ht="25.5">
      <c r="A164" s="53" t="s">
        <v>43</v>
      </c>
      <c r="B164" s="67" t="s">
        <v>281</v>
      </c>
      <c r="C164" s="4" t="s">
        <v>8</v>
      </c>
      <c r="D164" s="39">
        <v>43038</v>
      </c>
      <c r="E164" s="34">
        <v>45323</v>
      </c>
      <c r="F164" s="29">
        <f t="shared" si="6"/>
        <v>6.260273972602739</v>
      </c>
      <c r="G164" s="3">
        <v>100</v>
      </c>
      <c r="H164" s="40">
        <v>1.641</v>
      </c>
      <c r="I164" s="32">
        <v>65.25</v>
      </c>
      <c r="J164" s="32">
        <v>81.75</v>
      </c>
      <c r="K164" s="32">
        <v>94.527</v>
      </c>
      <c r="L164" s="32">
        <v>13.4</v>
      </c>
      <c r="M164" s="32">
        <v>17.58</v>
      </c>
      <c r="N164" s="32">
        <v>21.522</v>
      </c>
      <c r="O164" s="35">
        <v>147</v>
      </c>
      <c r="P164" s="3">
        <v>14</v>
      </c>
    </row>
    <row r="165" spans="1:16" ht="25.5">
      <c r="A165" s="53" t="s">
        <v>43</v>
      </c>
      <c r="B165" s="67" t="s">
        <v>281</v>
      </c>
      <c r="C165" s="4" t="s">
        <v>8</v>
      </c>
      <c r="D165" s="39">
        <v>43038</v>
      </c>
      <c r="E165" s="34">
        <v>45292</v>
      </c>
      <c r="F165" s="29">
        <f t="shared" si="6"/>
        <v>6.175342465753425</v>
      </c>
      <c r="G165" s="3">
        <v>100</v>
      </c>
      <c r="H165" s="40">
        <v>1.647</v>
      </c>
      <c r="I165" s="32">
        <v>68.7</v>
      </c>
      <c r="J165" s="32">
        <v>83.23</v>
      </c>
      <c r="K165" s="32">
        <v>95.54</v>
      </c>
      <c r="L165" s="32">
        <v>14.14</v>
      </c>
      <c r="M165" s="32">
        <v>17.81</v>
      </c>
      <c r="N165" s="32">
        <v>21.6</v>
      </c>
      <c r="O165" s="35">
        <v>147</v>
      </c>
      <c r="P165" s="3">
        <v>15</v>
      </c>
    </row>
    <row r="166" spans="1:16" ht="25.5">
      <c r="A166" s="53" t="s">
        <v>43</v>
      </c>
      <c r="B166" s="67" t="s">
        <v>281</v>
      </c>
      <c r="C166" s="4" t="s">
        <v>8</v>
      </c>
      <c r="D166" s="39">
        <v>43038</v>
      </c>
      <c r="E166" s="34">
        <v>45292</v>
      </c>
      <c r="F166" s="29">
        <f t="shared" si="6"/>
        <v>6.175342465753425</v>
      </c>
      <c r="G166" s="3">
        <v>100</v>
      </c>
      <c r="H166" s="40">
        <v>1.641</v>
      </c>
      <c r="I166" s="51">
        <v>49.24</v>
      </c>
      <c r="J166" s="51">
        <v>63.4</v>
      </c>
      <c r="K166" s="32" t="s">
        <v>270</v>
      </c>
      <c r="L166" s="51">
        <v>10.02</v>
      </c>
      <c r="M166" s="51">
        <v>13.6</v>
      </c>
      <c r="N166" s="32" t="s">
        <v>271</v>
      </c>
      <c r="O166" s="35">
        <v>147</v>
      </c>
      <c r="P166" s="3">
        <v>16</v>
      </c>
    </row>
    <row r="167" spans="1:16" s="1" customFormat="1" ht="12.75">
      <c r="A167" s="56" t="s">
        <v>31</v>
      </c>
      <c r="B167" s="69" t="s">
        <v>281</v>
      </c>
      <c r="C167" s="4" t="s">
        <v>8</v>
      </c>
      <c r="D167" s="34">
        <v>43101</v>
      </c>
      <c r="E167" s="34">
        <v>43466</v>
      </c>
      <c r="F167" s="29">
        <f t="shared" si="6"/>
        <v>1</v>
      </c>
      <c r="G167" s="35">
        <v>100</v>
      </c>
      <c r="H167" s="36">
        <v>1.605</v>
      </c>
      <c r="I167" s="37">
        <v>56.61</v>
      </c>
      <c r="J167" s="37">
        <v>70.38</v>
      </c>
      <c r="K167" s="37">
        <v>84.619</v>
      </c>
      <c r="L167" s="37">
        <v>11.68</v>
      </c>
      <c r="M167" s="37">
        <v>15.21</v>
      </c>
      <c r="N167" s="37">
        <v>19.703</v>
      </c>
      <c r="O167" s="35">
        <v>136</v>
      </c>
      <c r="P167" s="35">
        <v>1</v>
      </c>
    </row>
    <row r="168" spans="1:16" s="1" customFormat="1" ht="12.75">
      <c r="A168" s="56" t="s">
        <v>31</v>
      </c>
      <c r="B168" s="69" t="s">
        <v>281</v>
      </c>
      <c r="C168" s="4" t="s">
        <v>8</v>
      </c>
      <c r="D168" s="34">
        <v>43101</v>
      </c>
      <c r="E168" s="34">
        <v>43466</v>
      </c>
      <c r="F168" s="29">
        <f t="shared" si="6"/>
        <v>1</v>
      </c>
      <c r="G168" s="35">
        <v>100</v>
      </c>
      <c r="H168" s="36">
        <v>1.605</v>
      </c>
      <c r="I168" s="37">
        <v>56.75</v>
      </c>
      <c r="J168" s="37">
        <v>70.51</v>
      </c>
      <c r="K168" s="37">
        <v>85.751</v>
      </c>
      <c r="L168" s="37">
        <v>11.7</v>
      </c>
      <c r="M168" s="37">
        <v>15.23</v>
      </c>
      <c r="N168" s="37">
        <v>20.091</v>
      </c>
      <c r="O168" s="35">
        <v>137</v>
      </c>
      <c r="P168" s="35">
        <v>2</v>
      </c>
    </row>
    <row r="169" spans="1:16" s="1" customFormat="1" ht="12.75">
      <c r="A169" s="56" t="s">
        <v>31</v>
      </c>
      <c r="B169" s="69" t="s">
        <v>281</v>
      </c>
      <c r="C169" s="4" t="s">
        <v>8</v>
      </c>
      <c r="D169" s="34">
        <v>43101</v>
      </c>
      <c r="E169" s="34">
        <v>43466</v>
      </c>
      <c r="F169" s="29">
        <f t="shared" si="6"/>
        <v>1</v>
      </c>
      <c r="G169" s="35">
        <v>100</v>
      </c>
      <c r="H169" s="36">
        <v>1.605</v>
      </c>
      <c r="I169" s="37">
        <v>56.75</v>
      </c>
      <c r="J169" s="37">
        <v>70.54</v>
      </c>
      <c r="K169" s="37">
        <v>86.1</v>
      </c>
      <c r="L169" s="37">
        <v>11.69</v>
      </c>
      <c r="M169" s="37">
        <v>15.23</v>
      </c>
      <c r="N169" s="37">
        <v>20.24</v>
      </c>
      <c r="O169" s="35">
        <v>137</v>
      </c>
      <c r="P169" s="35">
        <v>3</v>
      </c>
    </row>
    <row r="170" spans="1:16" s="1" customFormat="1" ht="12.75">
      <c r="A170" s="56" t="s">
        <v>31</v>
      </c>
      <c r="B170" s="69" t="s">
        <v>281</v>
      </c>
      <c r="C170" s="4" t="s">
        <v>8</v>
      </c>
      <c r="D170" s="34">
        <v>43101</v>
      </c>
      <c r="E170" s="34">
        <v>43466</v>
      </c>
      <c r="F170" s="29">
        <f t="shared" si="6"/>
        <v>1</v>
      </c>
      <c r="G170" s="35">
        <v>100</v>
      </c>
      <c r="H170" s="36">
        <v>1.606</v>
      </c>
      <c r="I170" s="37">
        <v>56.24</v>
      </c>
      <c r="J170" s="37">
        <v>70.17</v>
      </c>
      <c r="K170" s="37">
        <v>85.26</v>
      </c>
      <c r="L170" s="37">
        <v>11.6</v>
      </c>
      <c r="M170" s="37">
        <v>15.17</v>
      </c>
      <c r="N170" s="37">
        <v>20.02</v>
      </c>
      <c r="O170" s="35">
        <v>136</v>
      </c>
      <c r="P170" s="35">
        <v>4</v>
      </c>
    </row>
    <row r="171" spans="1:16" s="1" customFormat="1" ht="25.5">
      <c r="A171" s="56" t="s">
        <v>33</v>
      </c>
      <c r="B171" s="69" t="s">
        <v>281</v>
      </c>
      <c r="C171" s="4" t="s">
        <v>8</v>
      </c>
      <c r="D171" s="34">
        <v>43101</v>
      </c>
      <c r="E171" s="26" t="s">
        <v>35</v>
      </c>
      <c r="F171" s="30" t="s">
        <v>276</v>
      </c>
      <c r="G171" s="35">
        <v>100</v>
      </c>
      <c r="H171" s="36">
        <v>1.622</v>
      </c>
      <c r="I171" s="37">
        <v>63.54</v>
      </c>
      <c r="J171" s="37">
        <v>75.75446296941531</v>
      </c>
      <c r="K171" s="37">
        <v>89.428</v>
      </c>
      <c r="L171" s="37">
        <v>13.17</v>
      </c>
      <c r="M171" s="37">
        <v>16.237744738877133</v>
      </c>
      <c r="N171" s="37">
        <v>21.04</v>
      </c>
      <c r="O171" s="45">
        <v>140</v>
      </c>
      <c r="P171" s="35">
        <v>5</v>
      </c>
    </row>
    <row r="172" spans="1:16" s="1" customFormat="1" ht="25.5">
      <c r="A172" s="56" t="s">
        <v>33</v>
      </c>
      <c r="B172" s="69" t="s">
        <v>281</v>
      </c>
      <c r="C172" s="4" t="s">
        <v>8</v>
      </c>
      <c r="D172" s="34">
        <v>43101</v>
      </c>
      <c r="E172" s="26" t="s">
        <v>35</v>
      </c>
      <c r="F172" s="30" t="s">
        <v>276</v>
      </c>
      <c r="G172" s="35">
        <v>100</v>
      </c>
      <c r="H172" s="36">
        <v>1.615</v>
      </c>
      <c r="I172" s="37">
        <v>57.96</v>
      </c>
      <c r="J172" s="37">
        <v>70.36726313024387</v>
      </c>
      <c r="K172" s="37">
        <v>84.35</v>
      </c>
      <c r="L172" s="37">
        <v>12.02</v>
      </c>
      <c r="M172" s="37">
        <v>15.157745533291315</v>
      </c>
      <c r="N172" s="37">
        <v>20.67</v>
      </c>
      <c r="O172" s="45">
        <v>134</v>
      </c>
      <c r="P172" s="35">
        <v>6</v>
      </c>
    </row>
    <row r="173" spans="1:16" s="1" customFormat="1" ht="25.5">
      <c r="A173" s="56" t="s">
        <v>33</v>
      </c>
      <c r="B173" s="69" t="s">
        <v>281</v>
      </c>
      <c r="C173" s="4" t="s">
        <v>8</v>
      </c>
      <c r="D173" s="34">
        <v>43101</v>
      </c>
      <c r="E173" s="26" t="s">
        <v>35</v>
      </c>
      <c r="F173" s="30" t="s">
        <v>276</v>
      </c>
      <c r="G173" s="35">
        <v>100</v>
      </c>
      <c r="H173" s="36">
        <v>1.622</v>
      </c>
      <c r="I173" s="37">
        <v>60.15</v>
      </c>
      <c r="J173" s="37">
        <v>71.81349664855719</v>
      </c>
      <c r="K173" s="37">
        <v>85.25</v>
      </c>
      <c r="L173" s="37">
        <v>12.47</v>
      </c>
      <c r="M173" s="37">
        <v>15.398315530105295</v>
      </c>
      <c r="N173" s="37">
        <v>20.52</v>
      </c>
      <c r="O173" s="45">
        <v>137</v>
      </c>
      <c r="P173" s="35">
        <v>7</v>
      </c>
    </row>
    <row r="174" spans="1:16" s="1" customFormat="1" ht="25.5">
      <c r="A174" s="56" t="s">
        <v>33</v>
      </c>
      <c r="B174" s="69" t="s">
        <v>281</v>
      </c>
      <c r="C174" s="4" t="s">
        <v>8</v>
      </c>
      <c r="D174" s="34">
        <v>43101</v>
      </c>
      <c r="E174" s="26" t="s">
        <v>35</v>
      </c>
      <c r="F174" s="30" t="s">
        <v>276</v>
      </c>
      <c r="G174" s="35">
        <v>100</v>
      </c>
      <c r="H174" s="36">
        <v>1.62</v>
      </c>
      <c r="I174" s="37">
        <v>59.95</v>
      </c>
      <c r="J174" s="37">
        <v>71.79430537911472</v>
      </c>
      <c r="K174" s="37">
        <v>79.96</v>
      </c>
      <c r="L174" s="37">
        <v>12.42</v>
      </c>
      <c r="M174" s="37">
        <v>15.401275641620236</v>
      </c>
      <c r="N174" s="37">
        <v>18.35</v>
      </c>
      <c r="O174" s="45">
        <v>132</v>
      </c>
      <c r="P174" s="35">
        <v>8</v>
      </c>
    </row>
    <row r="175" spans="1:16" s="1" customFormat="1" ht="51">
      <c r="A175" s="56" t="s">
        <v>36</v>
      </c>
      <c r="B175" s="69" t="s">
        <v>281</v>
      </c>
      <c r="C175" s="4" t="s">
        <v>8</v>
      </c>
      <c r="D175" s="34">
        <v>43101</v>
      </c>
      <c r="E175" s="7" t="s">
        <v>293</v>
      </c>
      <c r="F175" s="70">
        <v>-1.1</v>
      </c>
      <c r="G175" s="35">
        <v>100</v>
      </c>
      <c r="H175" s="36">
        <v>1.619</v>
      </c>
      <c r="I175" s="37">
        <v>63.295514566853875</v>
      </c>
      <c r="J175" s="37">
        <v>74.53578047907037</v>
      </c>
      <c r="K175" s="37">
        <v>83.51643347622145</v>
      </c>
      <c r="L175" s="37">
        <v>13.278981941642206</v>
      </c>
      <c r="M175" s="37">
        <v>16.10000292151999</v>
      </c>
      <c r="N175" s="37">
        <v>18.91588598479584</v>
      </c>
      <c r="O175" s="35">
        <v>138</v>
      </c>
      <c r="P175" s="35">
        <v>9</v>
      </c>
    </row>
    <row r="176" spans="1:16" s="1" customFormat="1" ht="51">
      <c r="A176" s="56" t="s">
        <v>36</v>
      </c>
      <c r="B176" s="69" t="s">
        <v>281</v>
      </c>
      <c r="C176" s="4" t="s">
        <v>8</v>
      </c>
      <c r="D176" s="34">
        <v>43101</v>
      </c>
      <c r="E176" s="7" t="s">
        <v>293</v>
      </c>
      <c r="F176" s="70">
        <v>-1.1</v>
      </c>
      <c r="G176" s="35">
        <v>100</v>
      </c>
      <c r="H176" s="36">
        <v>1.619</v>
      </c>
      <c r="I176" s="37">
        <v>59.63194688520791</v>
      </c>
      <c r="J176" s="37">
        <v>70.58711095510746</v>
      </c>
      <c r="K176" s="37">
        <v>83.77319622278263</v>
      </c>
      <c r="L176" s="37">
        <v>12.488258541483674</v>
      </c>
      <c r="M176" s="37">
        <v>15.2492879972309</v>
      </c>
      <c r="N176" s="37">
        <v>18.94323553062587</v>
      </c>
      <c r="O176" s="35">
        <v>138</v>
      </c>
      <c r="P176" s="35">
        <v>10</v>
      </c>
    </row>
    <row r="177" spans="1:16" s="1" customFormat="1" ht="51">
      <c r="A177" s="56" t="s">
        <v>36</v>
      </c>
      <c r="B177" s="69" t="s">
        <v>281</v>
      </c>
      <c r="C177" s="4" t="s">
        <v>8</v>
      </c>
      <c r="D177" s="34">
        <v>43101</v>
      </c>
      <c r="E177" s="7" t="s">
        <v>293</v>
      </c>
      <c r="F177" s="70">
        <v>-1.1</v>
      </c>
      <c r="G177" s="35">
        <v>100</v>
      </c>
      <c r="H177" s="36">
        <v>1.619</v>
      </c>
      <c r="I177" s="37">
        <v>63.37652181167529</v>
      </c>
      <c r="J177" s="37">
        <v>75.06739114210316</v>
      </c>
      <c r="K177" s="37">
        <v>79.3389164583213</v>
      </c>
      <c r="L177" s="37">
        <v>13.303422852755295</v>
      </c>
      <c r="M177" s="37">
        <v>16.22972471474982</v>
      </c>
      <c r="N177" s="37">
        <v>17.995711044888438</v>
      </c>
      <c r="O177" s="35">
        <v>139</v>
      </c>
      <c r="P177" s="35">
        <v>11</v>
      </c>
    </row>
    <row r="178" spans="1:16" s="1" customFormat="1" ht="51">
      <c r="A178" s="56" t="s">
        <v>36</v>
      </c>
      <c r="B178" s="69" t="s">
        <v>281</v>
      </c>
      <c r="C178" s="4" t="s">
        <v>8</v>
      </c>
      <c r="D178" s="34">
        <v>43101</v>
      </c>
      <c r="E178" s="7" t="s">
        <v>293</v>
      </c>
      <c r="F178" s="70">
        <v>-1.1</v>
      </c>
      <c r="G178" s="35">
        <v>100</v>
      </c>
      <c r="H178" s="36">
        <v>1.62</v>
      </c>
      <c r="I178" s="37">
        <v>63.011150432813736</v>
      </c>
      <c r="J178" s="37">
        <v>74.6533317798361</v>
      </c>
      <c r="K178" s="37">
        <v>83.52405461647476</v>
      </c>
      <c r="L178" s="37">
        <v>13.242382517429887</v>
      </c>
      <c r="M178" s="37">
        <v>16.15804001795497</v>
      </c>
      <c r="N178" s="37">
        <v>18.92683791065308</v>
      </c>
      <c r="O178" s="35">
        <v>138</v>
      </c>
      <c r="P178" s="35">
        <v>12</v>
      </c>
    </row>
    <row r="179" spans="1:16" s="1" customFormat="1" ht="12.75">
      <c r="A179" s="56" t="s">
        <v>42</v>
      </c>
      <c r="B179" s="69" t="s">
        <v>281</v>
      </c>
      <c r="C179" s="4" t="s">
        <v>8</v>
      </c>
      <c r="D179" s="34">
        <v>43101</v>
      </c>
      <c r="E179" s="34">
        <v>44531</v>
      </c>
      <c r="F179" s="29">
        <f aca="true" t="shared" si="7" ref="F179:F216">(E179-D179)/365</f>
        <v>3.9178082191780823</v>
      </c>
      <c r="G179" s="35">
        <v>100</v>
      </c>
      <c r="H179" s="36">
        <v>1.616</v>
      </c>
      <c r="I179" s="37">
        <v>61.47517194335201</v>
      </c>
      <c r="J179" s="37">
        <v>72.994963168831</v>
      </c>
      <c r="K179" s="37">
        <v>83.46624341811854</v>
      </c>
      <c r="L179" s="37">
        <v>12.919075981642102</v>
      </c>
      <c r="M179" s="37">
        <v>15.808557247800227</v>
      </c>
      <c r="N179" s="37">
        <v>19.283924552657542</v>
      </c>
      <c r="O179" s="35">
        <v>137</v>
      </c>
      <c r="P179" s="35">
        <v>13</v>
      </c>
    </row>
    <row r="180" spans="1:16" s="1" customFormat="1" ht="12.75">
      <c r="A180" s="56" t="s">
        <v>42</v>
      </c>
      <c r="B180" s="69" t="s">
        <v>281</v>
      </c>
      <c r="C180" s="4" t="s">
        <v>8</v>
      </c>
      <c r="D180" s="34">
        <v>43101</v>
      </c>
      <c r="E180" s="34">
        <v>44531</v>
      </c>
      <c r="F180" s="29">
        <f t="shared" si="7"/>
        <v>3.9178082191780823</v>
      </c>
      <c r="G180" s="35">
        <v>100</v>
      </c>
      <c r="H180" s="36">
        <v>1.617</v>
      </c>
      <c r="I180" s="37">
        <v>61.21921258650306</v>
      </c>
      <c r="J180" s="37">
        <v>73.14507820211774</v>
      </c>
      <c r="K180" s="37">
        <v>83.7841817646273</v>
      </c>
      <c r="L180" s="37">
        <v>12.899019592009589</v>
      </c>
      <c r="M180" s="37">
        <v>15.892624532546796</v>
      </c>
      <c r="N180" s="37">
        <v>19.371672800735507</v>
      </c>
      <c r="O180" s="35">
        <v>138</v>
      </c>
      <c r="P180" s="35">
        <v>14</v>
      </c>
    </row>
    <row r="181" spans="1:16" s="1" customFormat="1" ht="12.75">
      <c r="A181" s="56" t="s">
        <v>42</v>
      </c>
      <c r="B181" s="69" t="s">
        <v>281</v>
      </c>
      <c r="C181" s="4" t="s">
        <v>8</v>
      </c>
      <c r="D181" s="34">
        <v>43101</v>
      </c>
      <c r="E181" s="34">
        <v>44531</v>
      </c>
      <c r="F181" s="29">
        <f t="shared" si="7"/>
        <v>3.9178082191780823</v>
      </c>
      <c r="G181" s="35">
        <v>100</v>
      </c>
      <c r="H181" s="36">
        <v>1.617</v>
      </c>
      <c r="I181" s="51" t="s">
        <v>276</v>
      </c>
      <c r="J181" s="51">
        <v>50.3</v>
      </c>
      <c r="K181" s="37" t="s">
        <v>272</v>
      </c>
      <c r="L181" s="51" t="s">
        <v>276</v>
      </c>
      <c r="M181" s="51">
        <v>10.7</v>
      </c>
      <c r="N181" s="37" t="s">
        <v>273</v>
      </c>
      <c r="O181" s="35">
        <v>137</v>
      </c>
      <c r="P181" s="35">
        <v>15</v>
      </c>
    </row>
    <row r="182" spans="1:16" s="1" customFormat="1" ht="12.75">
      <c r="A182" s="56" t="s">
        <v>42</v>
      </c>
      <c r="B182" s="69" t="s">
        <v>281</v>
      </c>
      <c r="C182" s="4" t="s">
        <v>8</v>
      </c>
      <c r="D182" s="34">
        <v>43101</v>
      </c>
      <c r="E182" s="34">
        <v>44531</v>
      </c>
      <c r="F182" s="29">
        <f t="shared" si="7"/>
        <v>3.9178082191780823</v>
      </c>
      <c r="G182" s="35">
        <v>100</v>
      </c>
      <c r="H182" s="36">
        <v>1.616</v>
      </c>
      <c r="I182" s="37">
        <v>60.12721390173586</v>
      </c>
      <c r="J182" s="37">
        <v>71.99160848254985</v>
      </c>
      <c r="K182" s="37">
        <v>82.56175342075073</v>
      </c>
      <c r="L182" s="37">
        <v>12.637718627042135</v>
      </c>
      <c r="M182" s="37">
        <v>15.610216896117976</v>
      </c>
      <c r="N182" s="37">
        <v>19.149541997934428</v>
      </c>
      <c r="O182" s="35">
        <v>137</v>
      </c>
      <c r="P182" s="35">
        <v>16</v>
      </c>
    </row>
    <row r="183" spans="1:16" s="1" customFormat="1" ht="12.75">
      <c r="A183" s="56" t="s">
        <v>38</v>
      </c>
      <c r="B183" s="69" t="s">
        <v>281</v>
      </c>
      <c r="C183" s="4" t="s">
        <v>8</v>
      </c>
      <c r="D183" s="34">
        <v>43221</v>
      </c>
      <c r="E183" s="11">
        <v>44866</v>
      </c>
      <c r="F183" s="29">
        <f t="shared" si="7"/>
        <v>4.506849315068493</v>
      </c>
      <c r="G183" s="35">
        <v>100</v>
      </c>
      <c r="H183" s="36">
        <v>1.619</v>
      </c>
      <c r="I183" s="35">
        <v>66.4</v>
      </c>
      <c r="J183" s="35">
        <v>80.2</v>
      </c>
      <c r="K183" s="37">
        <v>93.194</v>
      </c>
      <c r="L183" s="37">
        <v>13.6</v>
      </c>
      <c r="M183" s="37">
        <v>17.1</v>
      </c>
      <c r="N183" s="37">
        <v>21.128</v>
      </c>
      <c r="O183" s="35">
        <v>146</v>
      </c>
      <c r="P183" s="35">
        <v>1</v>
      </c>
    </row>
    <row r="184" spans="1:16" s="1" customFormat="1" ht="12.75">
      <c r="A184" s="56" t="s">
        <v>38</v>
      </c>
      <c r="B184" s="69" t="s">
        <v>281</v>
      </c>
      <c r="C184" s="4" t="s">
        <v>8</v>
      </c>
      <c r="D184" s="34">
        <v>43221</v>
      </c>
      <c r="E184" s="11">
        <v>44866</v>
      </c>
      <c r="F184" s="29">
        <f t="shared" si="7"/>
        <v>4.506849315068493</v>
      </c>
      <c r="G184" s="35">
        <v>100</v>
      </c>
      <c r="H184" s="36">
        <v>1.618</v>
      </c>
      <c r="I184" s="35">
        <v>66.5</v>
      </c>
      <c r="J184" s="35">
        <v>80.2</v>
      </c>
      <c r="K184" s="37">
        <v>93.72691074031806</v>
      </c>
      <c r="L184" s="35">
        <v>13.65</v>
      </c>
      <c r="M184" s="37">
        <v>17.1</v>
      </c>
      <c r="N184" s="37">
        <v>21.302549765623013</v>
      </c>
      <c r="O184" s="35">
        <v>147</v>
      </c>
      <c r="P184" s="35">
        <v>2</v>
      </c>
    </row>
    <row r="185" spans="1:16" s="1" customFormat="1" ht="12.75">
      <c r="A185" s="56" t="s">
        <v>38</v>
      </c>
      <c r="B185" s="69" t="s">
        <v>281</v>
      </c>
      <c r="C185" s="4" t="s">
        <v>8</v>
      </c>
      <c r="D185" s="34">
        <v>43221</v>
      </c>
      <c r="E185" s="11">
        <v>44835</v>
      </c>
      <c r="F185" s="29">
        <f t="shared" si="7"/>
        <v>4.421917808219178</v>
      </c>
      <c r="G185" s="35">
        <v>100</v>
      </c>
      <c r="H185" s="36">
        <v>1.608</v>
      </c>
      <c r="I185" s="51">
        <v>64.4</v>
      </c>
      <c r="J185" s="35">
        <v>78.1</v>
      </c>
      <c r="K185" s="37">
        <v>93.27719432006464</v>
      </c>
      <c r="L185" s="35">
        <v>13.2</v>
      </c>
      <c r="M185" s="37">
        <v>16.7</v>
      </c>
      <c r="N185" s="37">
        <v>21.413120492438047</v>
      </c>
      <c r="O185" s="35">
        <v>146</v>
      </c>
      <c r="P185" s="35">
        <v>3</v>
      </c>
    </row>
    <row r="186" spans="1:16" s="1" customFormat="1" ht="12.75">
      <c r="A186" s="56" t="s">
        <v>38</v>
      </c>
      <c r="B186" s="69" t="s">
        <v>281</v>
      </c>
      <c r="C186" s="4" t="s">
        <v>8</v>
      </c>
      <c r="D186" s="34">
        <v>43221</v>
      </c>
      <c r="E186" s="11">
        <v>44835</v>
      </c>
      <c r="F186" s="29">
        <f t="shared" si="7"/>
        <v>4.421917808219178</v>
      </c>
      <c r="G186" s="35">
        <v>100</v>
      </c>
      <c r="H186" s="36">
        <v>1.607</v>
      </c>
      <c r="I186" s="37">
        <v>63.7</v>
      </c>
      <c r="J186" s="37">
        <v>78.3</v>
      </c>
      <c r="K186" s="37">
        <v>93.07395044380938</v>
      </c>
      <c r="L186" s="37">
        <v>13.1</v>
      </c>
      <c r="M186" s="37">
        <v>16.75</v>
      </c>
      <c r="N186" s="37">
        <v>21.423681318732324</v>
      </c>
      <c r="O186" s="35">
        <v>145</v>
      </c>
      <c r="P186" s="35">
        <v>4</v>
      </c>
    </row>
    <row r="187" spans="1:16" s="1" customFormat="1" ht="45">
      <c r="A187" s="55" t="s">
        <v>7</v>
      </c>
      <c r="B187" s="66" t="s">
        <v>286</v>
      </c>
      <c r="C187" s="4" t="s">
        <v>8</v>
      </c>
      <c r="D187" s="34">
        <v>43221</v>
      </c>
      <c r="E187" s="11">
        <v>44562</v>
      </c>
      <c r="F187" s="29">
        <f t="shared" si="7"/>
        <v>3.673972602739726</v>
      </c>
      <c r="G187" s="35">
        <v>100</v>
      </c>
      <c r="H187" s="36">
        <v>1.618</v>
      </c>
      <c r="I187" s="37">
        <v>58.6</v>
      </c>
      <c r="J187" s="37">
        <v>73.4</v>
      </c>
      <c r="K187" s="37">
        <v>82.2080169932203</v>
      </c>
      <c r="L187" s="37">
        <v>12.1</v>
      </c>
      <c r="M187" s="37">
        <v>15.88</v>
      </c>
      <c r="N187" s="37">
        <v>18.540113440603726</v>
      </c>
      <c r="O187" s="35">
        <v>134</v>
      </c>
      <c r="P187" s="35">
        <v>5</v>
      </c>
    </row>
    <row r="188" spans="1:16" s="1" customFormat="1" ht="22.5">
      <c r="A188" s="55" t="s">
        <v>7</v>
      </c>
      <c r="B188" s="66" t="s">
        <v>286</v>
      </c>
      <c r="C188" s="4" t="s">
        <v>8</v>
      </c>
      <c r="D188" s="34">
        <v>43221</v>
      </c>
      <c r="E188" s="11">
        <v>44562</v>
      </c>
      <c r="F188" s="29">
        <f t="shared" si="7"/>
        <v>3.673972602739726</v>
      </c>
      <c r="G188" s="35">
        <v>100</v>
      </c>
      <c r="H188" s="36">
        <v>1.618</v>
      </c>
      <c r="I188" s="37">
        <v>58.1</v>
      </c>
      <c r="J188" s="37">
        <v>72.85</v>
      </c>
      <c r="K188" s="37">
        <v>82.69082453325473</v>
      </c>
      <c r="L188" s="37">
        <v>12.05</v>
      </c>
      <c r="M188" s="37">
        <v>15.75</v>
      </c>
      <c r="N188" s="37">
        <v>18.72425807913468</v>
      </c>
      <c r="O188" s="35">
        <v>134</v>
      </c>
      <c r="P188" s="35">
        <v>6</v>
      </c>
    </row>
    <row r="189" spans="1:16" s="1" customFormat="1" ht="22.5">
      <c r="A189" s="55" t="s">
        <v>7</v>
      </c>
      <c r="B189" s="66" t="s">
        <v>286</v>
      </c>
      <c r="C189" s="4" t="s">
        <v>8</v>
      </c>
      <c r="D189" s="34">
        <v>43221</v>
      </c>
      <c r="E189" s="11">
        <v>44562</v>
      </c>
      <c r="F189" s="29">
        <f t="shared" si="7"/>
        <v>3.673972602739726</v>
      </c>
      <c r="G189" s="35">
        <v>100</v>
      </c>
      <c r="H189" s="36">
        <v>1.618</v>
      </c>
      <c r="I189" s="37">
        <v>58.75</v>
      </c>
      <c r="J189" s="37">
        <v>73.7</v>
      </c>
      <c r="K189" s="37">
        <v>82.299184268949</v>
      </c>
      <c r="L189" s="37">
        <v>12.18</v>
      </c>
      <c r="M189" s="37">
        <v>15.95</v>
      </c>
      <c r="N189" s="37">
        <v>18.545899530490352</v>
      </c>
      <c r="O189" s="35">
        <v>134</v>
      </c>
      <c r="P189" s="35">
        <v>7</v>
      </c>
    </row>
    <row r="190" spans="1:16" s="1" customFormat="1" ht="22.5">
      <c r="A190" s="55" t="s">
        <v>7</v>
      </c>
      <c r="B190" s="66" t="s">
        <v>286</v>
      </c>
      <c r="C190" s="4" t="s">
        <v>8</v>
      </c>
      <c r="D190" s="34">
        <v>43221</v>
      </c>
      <c r="E190" s="11">
        <v>44562</v>
      </c>
      <c r="F190" s="29">
        <f t="shared" si="7"/>
        <v>3.673972602739726</v>
      </c>
      <c r="G190" s="35">
        <v>100</v>
      </c>
      <c r="H190" s="36">
        <v>1.618</v>
      </c>
      <c r="I190" s="37">
        <v>58</v>
      </c>
      <c r="J190" s="37">
        <v>73.1</v>
      </c>
      <c r="K190" s="37">
        <v>82.047836137297</v>
      </c>
      <c r="L190" s="37">
        <v>12.02</v>
      </c>
      <c r="M190" s="37">
        <v>15.8</v>
      </c>
      <c r="N190" s="37">
        <v>18.532993978945797</v>
      </c>
      <c r="O190" s="35">
        <v>133</v>
      </c>
      <c r="P190" s="35">
        <v>8</v>
      </c>
    </row>
    <row r="191" spans="1:16" s="1" customFormat="1" ht="25.5">
      <c r="A191" s="56" t="s">
        <v>32</v>
      </c>
      <c r="B191" s="69" t="s">
        <v>281</v>
      </c>
      <c r="C191" s="4" t="s">
        <v>8</v>
      </c>
      <c r="D191" s="34">
        <v>43221</v>
      </c>
      <c r="E191" s="34">
        <v>44470</v>
      </c>
      <c r="F191" s="29">
        <f t="shared" si="7"/>
        <v>3.421917808219178</v>
      </c>
      <c r="G191" s="35">
        <v>100</v>
      </c>
      <c r="H191" s="36">
        <v>1.585</v>
      </c>
      <c r="I191" s="37">
        <v>52.9</v>
      </c>
      <c r="J191" s="37">
        <v>65.3</v>
      </c>
      <c r="K191" s="37">
        <v>70.86491822674883</v>
      </c>
      <c r="L191" s="37">
        <v>10.92</v>
      </c>
      <c r="M191" s="37">
        <v>14.05</v>
      </c>
      <c r="N191" s="37">
        <v>15.799518731201381</v>
      </c>
      <c r="O191" s="35">
        <v>129</v>
      </c>
      <c r="P191" s="35">
        <v>9</v>
      </c>
    </row>
    <row r="192" spans="1:16" s="1" customFormat="1" ht="25.5">
      <c r="A192" s="56" t="s">
        <v>32</v>
      </c>
      <c r="B192" s="69" t="s">
        <v>281</v>
      </c>
      <c r="C192" s="4" t="s">
        <v>8</v>
      </c>
      <c r="D192" s="34">
        <v>43221</v>
      </c>
      <c r="E192" s="34">
        <v>44470</v>
      </c>
      <c r="F192" s="29">
        <f t="shared" si="7"/>
        <v>3.421917808219178</v>
      </c>
      <c r="G192" s="35">
        <v>100</v>
      </c>
      <c r="H192" s="36">
        <v>1.592</v>
      </c>
      <c r="I192" s="37">
        <v>53</v>
      </c>
      <c r="J192" s="37">
        <v>66.1</v>
      </c>
      <c r="K192" s="37">
        <v>71.84488811597429</v>
      </c>
      <c r="L192" s="37">
        <v>10.9</v>
      </c>
      <c r="M192" s="37">
        <v>14.25</v>
      </c>
      <c r="N192" s="37">
        <v>16.00294088343227</v>
      </c>
      <c r="O192" s="35">
        <v>128</v>
      </c>
      <c r="P192" s="35">
        <v>10</v>
      </c>
    </row>
    <row r="193" spans="1:16" s="1" customFormat="1" ht="25.5">
      <c r="A193" s="56" t="s">
        <v>32</v>
      </c>
      <c r="B193" s="69" t="s">
        <v>281</v>
      </c>
      <c r="C193" s="4" t="s">
        <v>8</v>
      </c>
      <c r="D193" s="34">
        <v>43221</v>
      </c>
      <c r="E193" s="34">
        <v>44470</v>
      </c>
      <c r="F193" s="29">
        <f t="shared" si="7"/>
        <v>3.421917808219178</v>
      </c>
      <c r="G193" s="35">
        <v>100</v>
      </c>
      <c r="H193" s="36">
        <v>1.591</v>
      </c>
      <c r="I193" s="37">
        <v>53.2</v>
      </c>
      <c r="J193" s="37">
        <v>65.9</v>
      </c>
      <c r="K193" s="37">
        <v>71.76044235290757</v>
      </c>
      <c r="L193" s="37">
        <v>11</v>
      </c>
      <c r="M193" s="37">
        <v>14.2</v>
      </c>
      <c r="N193" s="37">
        <v>15.974211309604822</v>
      </c>
      <c r="O193" s="35">
        <v>129</v>
      </c>
      <c r="P193" s="35">
        <v>11</v>
      </c>
    </row>
    <row r="194" spans="1:16" s="1" customFormat="1" ht="25.5">
      <c r="A194" s="56" t="s">
        <v>32</v>
      </c>
      <c r="B194" s="69" t="s">
        <v>281</v>
      </c>
      <c r="C194" s="4" t="s">
        <v>8</v>
      </c>
      <c r="D194" s="34">
        <v>43221</v>
      </c>
      <c r="E194" s="34">
        <v>44470</v>
      </c>
      <c r="F194" s="29">
        <f t="shared" si="7"/>
        <v>3.421917808219178</v>
      </c>
      <c r="G194" s="35">
        <v>100</v>
      </c>
      <c r="H194" s="36">
        <v>1.592</v>
      </c>
      <c r="I194" s="37">
        <v>53.3</v>
      </c>
      <c r="J194" s="37">
        <v>66</v>
      </c>
      <c r="K194" s="37">
        <v>71.94564060170717</v>
      </c>
      <c r="L194" s="37">
        <v>11</v>
      </c>
      <c r="M194" s="37">
        <v>14.23</v>
      </c>
      <c r="N194" s="37">
        <v>16.06319693507968</v>
      </c>
      <c r="O194" s="35">
        <v>129</v>
      </c>
      <c r="P194" s="35">
        <v>12</v>
      </c>
    </row>
    <row r="195" spans="1:16" s="1" customFormat="1" ht="12.75">
      <c r="A195" s="56" t="s">
        <v>34</v>
      </c>
      <c r="B195" s="69" t="s">
        <v>281</v>
      </c>
      <c r="C195" s="4" t="s">
        <v>8</v>
      </c>
      <c r="D195" s="34">
        <v>43221</v>
      </c>
      <c r="E195" s="34">
        <v>44593</v>
      </c>
      <c r="F195" s="29">
        <f t="shared" si="7"/>
        <v>3.758904109589041</v>
      </c>
      <c r="G195" s="35">
        <v>100</v>
      </c>
      <c r="H195" s="36">
        <v>1.627</v>
      </c>
      <c r="I195" s="37">
        <v>60.08</v>
      </c>
      <c r="J195" s="37">
        <v>75.9</v>
      </c>
      <c r="K195" s="37">
        <v>89.02555383225263</v>
      </c>
      <c r="L195" s="37">
        <v>12.31</v>
      </c>
      <c r="M195" s="37">
        <v>16.35</v>
      </c>
      <c r="N195" s="37">
        <v>20.35882107592142</v>
      </c>
      <c r="O195" s="35">
        <v>137</v>
      </c>
      <c r="P195" s="35">
        <v>13</v>
      </c>
    </row>
    <row r="196" spans="1:16" s="1" customFormat="1" ht="12.75">
      <c r="A196" s="56" t="s">
        <v>34</v>
      </c>
      <c r="B196" s="69" t="s">
        <v>281</v>
      </c>
      <c r="C196" s="4" t="s">
        <v>8</v>
      </c>
      <c r="D196" s="34">
        <v>43221</v>
      </c>
      <c r="E196" s="34">
        <v>44593</v>
      </c>
      <c r="F196" s="29">
        <f t="shared" si="7"/>
        <v>3.758904109589041</v>
      </c>
      <c r="G196" s="35">
        <v>100</v>
      </c>
      <c r="H196" s="36">
        <v>1.623</v>
      </c>
      <c r="I196" s="37">
        <v>59.8</v>
      </c>
      <c r="J196" s="37">
        <v>75.6</v>
      </c>
      <c r="K196" s="37">
        <v>88.36929746657631</v>
      </c>
      <c r="L196" s="37">
        <v>12.25</v>
      </c>
      <c r="M196" s="37">
        <v>16.25</v>
      </c>
      <c r="N196" s="37">
        <v>20.182197525904577</v>
      </c>
      <c r="O196" s="35">
        <v>136</v>
      </c>
      <c r="P196" s="35">
        <v>14</v>
      </c>
    </row>
    <row r="197" spans="1:16" s="1" customFormat="1" ht="12.75">
      <c r="A197" s="56" t="s">
        <v>34</v>
      </c>
      <c r="B197" s="69" t="s">
        <v>281</v>
      </c>
      <c r="C197" s="4" t="s">
        <v>8</v>
      </c>
      <c r="D197" s="34">
        <v>43221</v>
      </c>
      <c r="E197" s="34">
        <v>44593</v>
      </c>
      <c r="F197" s="29">
        <f t="shared" si="7"/>
        <v>3.758904109589041</v>
      </c>
      <c r="G197" s="35">
        <v>100</v>
      </c>
      <c r="H197" s="36">
        <v>1.623</v>
      </c>
      <c r="I197" s="37">
        <v>60.1</v>
      </c>
      <c r="J197" s="37">
        <v>76.15</v>
      </c>
      <c r="K197" s="37">
        <v>89.16537062061913</v>
      </c>
      <c r="L197" s="37">
        <v>12.35</v>
      </c>
      <c r="M197" s="37">
        <v>16.4</v>
      </c>
      <c r="N197" s="37">
        <v>20.373726321562643</v>
      </c>
      <c r="O197" s="35">
        <v>138</v>
      </c>
      <c r="P197" s="35">
        <v>15</v>
      </c>
    </row>
    <row r="198" spans="1:16" s="1" customFormat="1" ht="12.75">
      <c r="A198" s="56" t="s">
        <v>34</v>
      </c>
      <c r="B198" s="69" t="s">
        <v>281</v>
      </c>
      <c r="C198" s="4" t="s">
        <v>8</v>
      </c>
      <c r="D198" s="34">
        <v>43221</v>
      </c>
      <c r="E198" s="34">
        <v>44593</v>
      </c>
      <c r="F198" s="29">
        <f t="shared" si="7"/>
        <v>3.758904109589041</v>
      </c>
      <c r="G198" s="35">
        <v>100</v>
      </c>
      <c r="H198" s="36">
        <v>1.626</v>
      </c>
      <c r="I198" s="37">
        <v>60.5</v>
      </c>
      <c r="J198" s="37">
        <v>76.4</v>
      </c>
      <c r="K198" s="37">
        <v>88.49220844080243</v>
      </c>
      <c r="L198" s="37">
        <v>12.4</v>
      </c>
      <c r="M198" s="37">
        <v>16.43</v>
      </c>
      <c r="N198" s="37">
        <v>20.157988897344172</v>
      </c>
      <c r="O198" s="35">
        <v>138</v>
      </c>
      <c r="P198" s="35">
        <v>16</v>
      </c>
    </row>
    <row r="199" spans="1:16" ht="12.75">
      <c r="A199" s="56" t="s">
        <v>48</v>
      </c>
      <c r="B199" s="67" t="s">
        <v>281</v>
      </c>
      <c r="C199" s="4" t="s">
        <v>8</v>
      </c>
      <c r="D199" s="52">
        <v>43313</v>
      </c>
      <c r="E199" s="34">
        <v>45689</v>
      </c>
      <c r="F199" s="29">
        <f t="shared" si="7"/>
        <v>6.50958904109589</v>
      </c>
      <c r="G199" s="3">
        <v>100</v>
      </c>
      <c r="H199" s="33">
        <v>1.62</v>
      </c>
      <c r="I199" s="3">
        <v>57.6</v>
      </c>
      <c r="J199" s="3">
        <v>73.8</v>
      </c>
      <c r="K199" s="32">
        <v>85.46052657251683</v>
      </c>
      <c r="L199" s="3">
        <v>11.9</v>
      </c>
      <c r="M199" s="3">
        <v>15.95</v>
      </c>
      <c r="N199" s="32">
        <v>19.512185594560325</v>
      </c>
      <c r="O199" s="3">
        <v>141</v>
      </c>
      <c r="P199" s="3">
        <v>1</v>
      </c>
    </row>
    <row r="200" spans="1:16" ht="12.75">
      <c r="A200" s="56" t="s">
        <v>48</v>
      </c>
      <c r="B200" s="67" t="s">
        <v>281</v>
      </c>
      <c r="C200" s="4" t="s">
        <v>8</v>
      </c>
      <c r="D200" s="52">
        <v>43313</v>
      </c>
      <c r="E200" s="34">
        <v>45689</v>
      </c>
      <c r="F200" s="29">
        <f t="shared" si="7"/>
        <v>6.50958904109589</v>
      </c>
      <c r="G200" s="3">
        <v>100</v>
      </c>
      <c r="H200" s="33">
        <v>1.621</v>
      </c>
      <c r="I200" s="32">
        <v>58.1</v>
      </c>
      <c r="J200" s="3">
        <v>74.6</v>
      </c>
      <c r="K200" s="32">
        <v>87.97032244461856</v>
      </c>
      <c r="L200" s="3">
        <v>12.03</v>
      </c>
      <c r="M200" s="32">
        <v>16.1</v>
      </c>
      <c r="N200" s="32">
        <v>20.164518313341603</v>
      </c>
      <c r="O200" s="3">
        <v>142</v>
      </c>
      <c r="P200" s="3">
        <v>2</v>
      </c>
    </row>
    <row r="201" spans="1:16" ht="12.75">
      <c r="A201" s="56" t="s">
        <v>48</v>
      </c>
      <c r="B201" s="67" t="s">
        <v>281</v>
      </c>
      <c r="C201" s="4" t="s">
        <v>8</v>
      </c>
      <c r="D201" s="52">
        <v>43313</v>
      </c>
      <c r="E201" s="34">
        <v>45689</v>
      </c>
      <c r="F201" s="29">
        <f t="shared" si="7"/>
        <v>6.50958904109589</v>
      </c>
      <c r="G201" s="3">
        <v>100</v>
      </c>
      <c r="H201" s="33">
        <v>1.621</v>
      </c>
      <c r="I201" s="32">
        <v>58.6</v>
      </c>
      <c r="J201" s="3">
        <v>74.5</v>
      </c>
      <c r="K201" s="32">
        <v>87.72</v>
      </c>
      <c r="L201" s="3">
        <v>12</v>
      </c>
      <c r="M201" s="32">
        <v>16.08</v>
      </c>
      <c r="N201" s="32">
        <v>20.07</v>
      </c>
      <c r="O201" s="3">
        <v>142</v>
      </c>
      <c r="P201" s="3">
        <v>3</v>
      </c>
    </row>
    <row r="202" spans="1:16" ht="12.75">
      <c r="A202" s="56" t="s">
        <v>48</v>
      </c>
      <c r="B202" s="67" t="s">
        <v>281</v>
      </c>
      <c r="C202" s="4" t="s">
        <v>8</v>
      </c>
      <c r="D202" s="52">
        <v>43313</v>
      </c>
      <c r="E202" s="34">
        <v>45689</v>
      </c>
      <c r="F202" s="29">
        <f t="shared" si="7"/>
        <v>6.50958904109589</v>
      </c>
      <c r="G202" s="3">
        <v>100</v>
      </c>
      <c r="H202" s="33">
        <v>1.62</v>
      </c>
      <c r="I202" s="32">
        <v>57.7</v>
      </c>
      <c r="J202" s="3">
        <v>73.9</v>
      </c>
      <c r="K202" s="32">
        <v>85.03327757078577</v>
      </c>
      <c r="L202" s="3">
        <v>11.86</v>
      </c>
      <c r="M202" s="32">
        <v>15.96</v>
      </c>
      <c r="N202" s="32">
        <v>19.356670454116042</v>
      </c>
      <c r="O202" s="3">
        <v>142</v>
      </c>
      <c r="P202" s="3">
        <v>4</v>
      </c>
    </row>
    <row r="203" spans="1:16" ht="12.75">
      <c r="A203" s="53" t="s">
        <v>47</v>
      </c>
      <c r="B203" s="67" t="s">
        <v>281</v>
      </c>
      <c r="C203" s="4" t="s">
        <v>8</v>
      </c>
      <c r="D203" s="52">
        <v>43313</v>
      </c>
      <c r="E203" s="39">
        <v>43405</v>
      </c>
      <c r="F203" s="29">
        <f t="shared" si="7"/>
        <v>0.25205479452054796</v>
      </c>
      <c r="G203" s="3">
        <v>100</v>
      </c>
      <c r="H203" s="33">
        <v>1.61</v>
      </c>
      <c r="I203" s="32">
        <v>58.8</v>
      </c>
      <c r="J203" s="3">
        <v>73.25</v>
      </c>
      <c r="K203" s="32">
        <v>84.04131929816677</v>
      </c>
      <c r="L203" s="3">
        <v>12.12</v>
      </c>
      <c r="M203" s="32">
        <v>15.8</v>
      </c>
      <c r="N203" s="32">
        <v>19.139995626902103</v>
      </c>
      <c r="O203" s="3">
        <v>141</v>
      </c>
      <c r="P203" s="3">
        <v>5</v>
      </c>
    </row>
    <row r="204" spans="1:16" ht="12.75">
      <c r="A204" s="53" t="s">
        <v>47</v>
      </c>
      <c r="B204" s="67" t="s">
        <v>281</v>
      </c>
      <c r="C204" s="4" t="s">
        <v>8</v>
      </c>
      <c r="D204" s="52">
        <v>43313</v>
      </c>
      <c r="E204" s="39">
        <v>43405</v>
      </c>
      <c r="F204" s="29">
        <f t="shared" si="7"/>
        <v>0.25205479452054796</v>
      </c>
      <c r="G204" s="3">
        <v>100</v>
      </c>
      <c r="H204" s="33">
        <v>1.61</v>
      </c>
      <c r="I204" s="32">
        <v>58.9</v>
      </c>
      <c r="J204" s="3">
        <v>73.3</v>
      </c>
      <c r="K204" s="32">
        <v>83.6442584501802</v>
      </c>
      <c r="L204" s="3">
        <v>12.12</v>
      </c>
      <c r="M204" s="32">
        <v>15.8</v>
      </c>
      <c r="N204" s="32">
        <v>19.042360005485808</v>
      </c>
      <c r="O204" s="3">
        <v>141</v>
      </c>
      <c r="P204" s="3">
        <v>6</v>
      </c>
    </row>
    <row r="205" spans="1:16" ht="63.75">
      <c r="A205" s="53" t="s">
        <v>210</v>
      </c>
      <c r="B205" s="68" t="s">
        <v>300</v>
      </c>
      <c r="C205" s="41" t="s">
        <v>287</v>
      </c>
      <c r="D205" s="52">
        <v>43313</v>
      </c>
      <c r="E205" s="52">
        <v>40360</v>
      </c>
      <c r="F205" s="31">
        <f t="shared" si="7"/>
        <v>-8.09041095890411</v>
      </c>
      <c r="G205" s="3">
        <v>100</v>
      </c>
      <c r="H205" s="59">
        <v>1.526</v>
      </c>
      <c r="I205" s="32">
        <v>9.75</v>
      </c>
      <c r="J205" s="57" t="s">
        <v>288</v>
      </c>
      <c r="K205" s="32">
        <v>11.139914913067047</v>
      </c>
      <c r="L205" s="3">
        <v>0.93</v>
      </c>
      <c r="M205" s="57" t="s">
        <v>288</v>
      </c>
      <c r="N205" s="32">
        <v>1.8131206675031863</v>
      </c>
      <c r="O205" s="58">
        <v>97</v>
      </c>
      <c r="P205" s="3">
        <v>7</v>
      </c>
    </row>
    <row r="206" spans="1:16" ht="63.75">
      <c r="A206" s="53" t="s">
        <v>210</v>
      </c>
      <c r="B206" s="68" t="s">
        <v>300</v>
      </c>
      <c r="C206" s="41" t="s">
        <v>287</v>
      </c>
      <c r="D206" s="52">
        <v>43313</v>
      </c>
      <c r="E206" s="52">
        <v>40360</v>
      </c>
      <c r="F206" s="31">
        <f t="shared" si="7"/>
        <v>-8.09041095890411</v>
      </c>
      <c r="G206" s="3">
        <v>100</v>
      </c>
      <c r="H206" s="59">
        <v>1.542</v>
      </c>
      <c r="I206" s="32">
        <v>12.8</v>
      </c>
      <c r="J206" s="57" t="s">
        <v>288</v>
      </c>
      <c r="K206" s="32">
        <v>20.035218137615377</v>
      </c>
      <c r="L206" s="3">
        <v>2.7</v>
      </c>
      <c r="M206" s="57" t="s">
        <v>288</v>
      </c>
      <c r="N206" s="32">
        <v>4.91172376970839</v>
      </c>
      <c r="O206" s="58">
        <v>97</v>
      </c>
      <c r="P206" s="3">
        <v>8</v>
      </c>
    </row>
    <row r="207" spans="1:16" ht="12.75">
      <c r="A207" s="53" t="s">
        <v>274</v>
      </c>
      <c r="B207" s="67" t="s">
        <v>281</v>
      </c>
      <c r="C207" s="4" t="s">
        <v>8</v>
      </c>
      <c r="D207" s="52">
        <v>43313</v>
      </c>
      <c r="E207" s="39">
        <v>44501</v>
      </c>
      <c r="F207" s="29">
        <f t="shared" si="7"/>
        <v>3.254794520547945</v>
      </c>
      <c r="G207" s="3">
        <v>100</v>
      </c>
      <c r="H207" s="33">
        <v>1.606</v>
      </c>
      <c r="I207" s="32">
        <v>58.95</v>
      </c>
      <c r="J207" s="3">
        <v>73.54</v>
      </c>
      <c r="K207" s="32">
        <v>85.12828658872674</v>
      </c>
      <c r="L207" s="3">
        <v>12.13</v>
      </c>
      <c r="M207" s="3">
        <v>15.85</v>
      </c>
      <c r="N207" s="32">
        <v>19.42627834050164</v>
      </c>
      <c r="O207" s="3">
        <v>142</v>
      </c>
      <c r="P207" s="3">
        <v>9</v>
      </c>
    </row>
    <row r="208" spans="1:16" ht="12.75">
      <c r="A208" s="53" t="s">
        <v>274</v>
      </c>
      <c r="B208" s="67" t="s">
        <v>281</v>
      </c>
      <c r="C208" s="4" t="s">
        <v>8</v>
      </c>
      <c r="D208" s="52">
        <v>43313</v>
      </c>
      <c r="E208" s="39">
        <v>44501</v>
      </c>
      <c r="F208" s="29">
        <f t="shared" si="7"/>
        <v>3.254794520547945</v>
      </c>
      <c r="G208" s="3">
        <v>100</v>
      </c>
      <c r="H208" s="33">
        <v>1.606</v>
      </c>
      <c r="I208" s="32">
        <v>59.9</v>
      </c>
      <c r="J208" s="3">
        <v>74.6</v>
      </c>
      <c r="K208" s="32">
        <v>86.23996130045883</v>
      </c>
      <c r="L208" s="3">
        <v>12.33</v>
      </c>
      <c r="M208" s="3">
        <v>16.1</v>
      </c>
      <c r="N208" s="32">
        <v>19.63772380477571</v>
      </c>
      <c r="O208" s="3">
        <v>142</v>
      </c>
      <c r="P208" s="3">
        <v>10</v>
      </c>
    </row>
    <row r="209" spans="1:16" ht="12.75">
      <c r="A209" s="53" t="s">
        <v>274</v>
      </c>
      <c r="B209" s="67" t="s">
        <v>281</v>
      </c>
      <c r="C209" s="4" t="s">
        <v>8</v>
      </c>
      <c r="D209" s="52">
        <v>43313</v>
      </c>
      <c r="E209" s="39">
        <v>44501</v>
      </c>
      <c r="F209" s="29">
        <f t="shared" si="7"/>
        <v>3.254794520547945</v>
      </c>
      <c r="G209" s="3">
        <v>100</v>
      </c>
      <c r="H209" s="33">
        <v>1.606</v>
      </c>
      <c r="I209" s="32">
        <v>58.35</v>
      </c>
      <c r="J209" s="3">
        <v>72.4</v>
      </c>
      <c r="K209" s="32">
        <v>84.14915135241613</v>
      </c>
      <c r="L209" s="3">
        <v>12.01</v>
      </c>
      <c r="M209" s="3">
        <v>15.6</v>
      </c>
      <c r="N209" s="32">
        <v>19.198523264435302</v>
      </c>
      <c r="O209" s="3">
        <v>141</v>
      </c>
      <c r="P209" s="3">
        <v>11</v>
      </c>
    </row>
    <row r="210" spans="1:16" ht="12.75">
      <c r="A210" s="53" t="s">
        <v>274</v>
      </c>
      <c r="B210" s="67" t="s">
        <v>281</v>
      </c>
      <c r="C210" s="4" t="s">
        <v>8</v>
      </c>
      <c r="D210" s="52">
        <v>43313</v>
      </c>
      <c r="E210" s="39">
        <v>44501</v>
      </c>
      <c r="F210" s="29">
        <f t="shared" si="7"/>
        <v>3.254794520547945</v>
      </c>
      <c r="G210" s="3">
        <v>100</v>
      </c>
      <c r="H210" s="33">
        <v>1.606</v>
      </c>
      <c r="I210" s="32">
        <v>58.75</v>
      </c>
      <c r="J210" s="3">
        <v>73.3</v>
      </c>
      <c r="K210" s="32">
        <v>85.90037566516588</v>
      </c>
      <c r="L210" s="3">
        <v>12.08</v>
      </c>
      <c r="M210" s="3">
        <v>15.85</v>
      </c>
      <c r="N210" s="32">
        <v>19.647942829460483</v>
      </c>
      <c r="O210" s="3">
        <v>142</v>
      </c>
      <c r="P210" s="3">
        <v>12</v>
      </c>
    </row>
    <row r="211" spans="1:16" ht="12.75">
      <c r="A211" s="53" t="s">
        <v>274</v>
      </c>
      <c r="B211" s="67" t="s">
        <v>281</v>
      </c>
      <c r="C211" s="4" t="s">
        <v>8</v>
      </c>
      <c r="D211" s="52">
        <v>43313</v>
      </c>
      <c r="E211" s="39">
        <v>44501</v>
      </c>
      <c r="F211" s="29">
        <f t="shared" si="7"/>
        <v>3.254794520547945</v>
      </c>
      <c r="G211" s="58">
        <v>10</v>
      </c>
      <c r="H211" s="33">
        <v>1.606</v>
      </c>
      <c r="I211" s="32">
        <v>42.6</v>
      </c>
      <c r="J211" s="3">
        <v>57.03</v>
      </c>
      <c r="K211" s="32">
        <v>66.60543398294536</v>
      </c>
      <c r="L211" s="3">
        <v>9.11</v>
      </c>
      <c r="M211" s="3">
        <v>12.73</v>
      </c>
      <c r="N211" s="32">
        <v>18.49552306423993</v>
      </c>
      <c r="O211" s="3">
        <v>143</v>
      </c>
      <c r="P211" s="3">
        <v>13</v>
      </c>
    </row>
    <row r="212" spans="1:16" ht="12.75">
      <c r="A212" s="53" t="s">
        <v>274</v>
      </c>
      <c r="B212" s="67" t="s">
        <v>281</v>
      </c>
      <c r="C212" s="4" t="s">
        <v>8</v>
      </c>
      <c r="D212" s="52">
        <v>43313</v>
      </c>
      <c r="E212" s="39">
        <v>44501</v>
      </c>
      <c r="F212" s="29">
        <f t="shared" si="7"/>
        <v>3.254794520547945</v>
      </c>
      <c r="G212" s="58">
        <v>10</v>
      </c>
      <c r="H212" s="33">
        <v>1.606</v>
      </c>
      <c r="I212" s="32">
        <v>41.9</v>
      </c>
      <c r="J212" s="3">
        <v>57.3</v>
      </c>
      <c r="K212" s="32">
        <v>68.72905190780295</v>
      </c>
      <c r="L212" s="3">
        <v>8.96</v>
      </c>
      <c r="M212" s="3">
        <v>12.8</v>
      </c>
      <c r="N212" s="32">
        <v>19.938469757757705</v>
      </c>
      <c r="O212" s="3">
        <v>141</v>
      </c>
      <c r="P212" s="3">
        <v>14</v>
      </c>
    </row>
    <row r="213" spans="1:16" ht="12.75">
      <c r="A213" s="53" t="s">
        <v>274</v>
      </c>
      <c r="B213" s="67" t="s">
        <v>281</v>
      </c>
      <c r="C213" s="4" t="s">
        <v>8</v>
      </c>
      <c r="D213" s="52">
        <v>43313</v>
      </c>
      <c r="E213" s="39">
        <v>44501</v>
      </c>
      <c r="F213" s="29">
        <f t="shared" si="7"/>
        <v>3.254794520547945</v>
      </c>
      <c r="G213" s="58">
        <v>10</v>
      </c>
      <c r="H213" s="33">
        <v>1.605</v>
      </c>
      <c r="I213" s="32">
        <v>41.95</v>
      </c>
      <c r="J213" s="3">
        <v>56.03</v>
      </c>
      <c r="K213" s="32">
        <v>66.2317893610125</v>
      </c>
      <c r="L213" s="3">
        <v>8.96</v>
      </c>
      <c r="M213" s="3">
        <v>12.52</v>
      </c>
      <c r="N213" s="32">
        <v>18.436578050017243</v>
      </c>
      <c r="O213" s="3">
        <v>142</v>
      </c>
      <c r="P213" s="3">
        <v>15</v>
      </c>
    </row>
    <row r="214" spans="1:16" ht="12.75">
      <c r="A214" s="53" t="s">
        <v>274</v>
      </c>
      <c r="B214" s="67" t="s">
        <v>281</v>
      </c>
      <c r="C214" s="4" t="s">
        <v>8</v>
      </c>
      <c r="D214" s="52">
        <v>43313</v>
      </c>
      <c r="E214" s="39">
        <v>44501</v>
      </c>
      <c r="F214" s="29">
        <f t="shared" si="7"/>
        <v>3.254794520547945</v>
      </c>
      <c r="G214" s="58">
        <v>10</v>
      </c>
      <c r="H214" s="33">
        <v>1.606</v>
      </c>
      <c r="I214" s="32">
        <v>40.14</v>
      </c>
      <c r="J214" s="3">
        <v>55.08</v>
      </c>
      <c r="K214" s="32">
        <v>65.05661374991013</v>
      </c>
      <c r="L214" s="3">
        <v>8.62</v>
      </c>
      <c r="M214" s="3">
        <v>12.36</v>
      </c>
      <c r="N214" s="32">
        <v>19.108712304969952</v>
      </c>
      <c r="O214" s="3">
        <v>142</v>
      </c>
      <c r="P214" s="3">
        <v>16</v>
      </c>
    </row>
    <row r="215" spans="3:14" ht="12.75">
      <c r="C215" s="4"/>
      <c r="D215" s="52"/>
      <c r="E215" s="39"/>
      <c r="F215" s="29"/>
      <c r="G215" s="58"/>
      <c r="I215" s="32"/>
      <c r="K215" s="32"/>
      <c r="N215" s="32"/>
    </row>
    <row r="216" spans="1:16" ht="63.75">
      <c r="A216" s="53" t="s">
        <v>420</v>
      </c>
      <c r="B216" s="67" t="s">
        <v>281</v>
      </c>
      <c r="C216" s="41" t="s">
        <v>287</v>
      </c>
      <c r="D216" s="39">
        <v>43405</v>
      </c>
      <c r="E216" s="39">
        <v>42339</v>
      </c>
      <c r="F216" s="31">
        <f t="shared" si="7"/>
        <v>-2.9205479452054797</v>
      </c>
      <c r="G216" s="3">
        <v>100</v>
      </c>
      <c r="H216" s="33">
        <v>1.544</v>
      </c>
      <c r="I216" s="32">
        <v>9.65</v>
      </c>
      <c r="J216" s="32">
        <v>19.96</v>
      </c>
      <c r="K216" s="57" t="s">
        <v>288</v>
      </c>
      <c r="L216" s="32">
        <v>2.06</v>
      </c>
      <c r="M216" s="32">
        <v>3.34</v>
      </c>
      <c r="N216" s="57" t="s">
        <v>288</v>
      </c>
      <c r="O216" s="3">
        <v>79</v>
      </c>
      <c r="P216" s="3">
        <v>1</v>
      </c>
    </row>
    <row r="217" spans="1:16" ht="63.75">
      <c r="A217" s="53" t="s">
        <v>420</v>
      </c>
      <c r="B217" s="67" t="s">
        <v>281</v>
      </c>
      <c r="C217" s="41" t="s">
        <v>287</v>
      </c>
      <c r="D217" s="39">
        <v>43405</v>
      </c>
      <c r="E217" s="39">
        <v>42339</v>
      </c>
      <c r="F217" s="31">
        <f aca="true" t="shared" si="8" ref="F217:F223">(E217-D217)/365</f>
        <v>-2.9205479452054797</v>
      </c>
      <c r="G217" s="3">
        <v>100</v>
      </c>
      <c r="H217" s="33">
        <v>1.577</v>
      </c>
      <c r="I217" s="32">
        <v>10.1</v>
      </c>
      <c r="J217" s="393">
        <v>15</v>
      </c>
      <c r="K217" s="57" t="s">
        <v>288</v>
      </c>
      <c r="L217" s="32">
        <v>2.18</v>
      </c>
      <c r="M217" s="32">
        <v>3.38</v>
      </c>
      <c r="N217" s="57" t="s">
        <v>288</v>
      </c>
      <c r="O217" s="3">
        <v>79</v>
      </c>
      <c r="P217" s="3">
        <v>2</v>
      </c>
    </row>
    <row r="218" spans="1:16" ht="63.75">
      <c r="A218" s="53" t="s">
        <v>420</v>
      </c>
      <c r="B218" s="67" t="s">
        <v>281</v>
      </c>
      <c r="C218" s="41" t="s">
        <v>287</v>
      </c>
      <c r="D218" s="39">
        <v>43405</v>
      </c>
      <c r="E218" s="39">
        <v>42339</v>
      </c>
      <c r="F218" s="31">
        <f t="shared" si="8"/>
        <v>-2.9205479452054797</v>
      </c>
      <c r="G218" s="3">
        <v>100</v>
      </c>
      <c r="H218" s="33">
        <v>1.553</v>
      </c>
      <c r="I218" s="32">
        <v>9.9</v>
      </c>
      <c r="J218" s="393">
        <v>14.5</v>
      </c>
      <c r="K218" s="57" t="s">
        <v>288</v>
      </c>
      <c r="L218" s="32">
        <v>2.12</v>
      </c>
      <c r="M218" s="32">
        <v>3.28</v>
      </c>
      <c r="N218" s="57" t="s">
        <v>288</v>
      </c>
      <c r="O218" s="3">
        <v>78</v>
      </c>
      <c r="P218" s="3">
        <v>3</v>
      </c>
    </row>
    <row r="219" spans="1:16" ht="63.75">
      <c r="A219" s="53" t="s">
        <v>420</v>
      </c>
      <c r="B219" s="67" t="s">
        <v>281</v>
      </c>
      <c r="C219" s="41" t="s">
        <v>287</v>
      </c>
      <c r="D219" s="39">
        <v>43405</v>
      </c>
      <c r="E219" s="39">
        <v>42339</v>
      </c>
      <c r="F219" s="31">
        <f t="shared" si="8"/>
        <v>-2.9205479452054797</v>
      </c>
      <c r="G219" s="3">
        <v>100</v>
      </c>
      <c r="H219" s="33">
        <v>1.546</v>
      </c>
      <c r="I219" s="32">
        <v>9.8</v>
      </c>
      <c r="J219" s="393">
        <v>14.46</v>
      </c>
      <c r="K219" s="57" t="s">
        <v>288</v>
      </c>
      <c r="L219" s="32">
        <v>2.1</v>
      </c>
      <c r="M219" s="32">
        <v>3.27</v>
      </c>
      <c r="N219" s="57" t="s">
        <v>288</v>
      </c>
      <c r="O219" s="3">
        <v>78</v>
      </c>
      <c r="P219" s="3">
        <v>4</v>
      </c>
    </row>
    <row r="220" spans="1:16" ht="12.75">
      <c r="A220" s="53" t="s">
        <v>420</v>
      </c>
      <c r="B220" s="67" t="s">
        <v>281</v>
      </c>
      <c r="C220" s="41" t="s">
        <v>287</v>
      </c>
      <c r="D220" s="39">
        <v>43405</v>
      </c>
      <c r="E220" s="39">
        <v>42339</v>
      </c>
      <c r="F220" s="31">
        <f t="shared" si="8"/>
        <v>-2.9205479452054797</v>
      </c>
      <c r="G220" s="3">
        <v>10</v>
      </c>
      <c r="H220" s="33">
        <v>1.553</v>
      </c>
      <c r="I220" s="32">
        <v>0.33</v>
      </c>
      <c r="J220" s="32">
        <v>0.77</v>
      </c>
      <c r="K220" s="32">
        <v>1.2374826809703556</v>
      </c>
      <c r="L220" s="32">
        <v>0.07</v>
      </c>
      <c r="M220" s="32">
        <v>0.18</v>
      </c>
      <c r="N220" s="32">
        <v>0.44292542309581134</v>
      </c>
      <c r="O220" s="3">
        <v>78</v>
      </c>
      <c r="P220" s="3">
        <v>13</v>
      </c>
    </row>
    <row r="221" spans="1:16" ht="12.75">
      <c r="A221" s="53" t="s">
        <v>420</v>
      </c>
      <c r="B221" s="67" t="s">
        <v>281</v>
      </c>
      <c r="C221" s="41" t="s">
        <v>287</v>
      </c>
      <c r="D221" s="39">
        <v>43405</v>
      </c>
      <c r="E221" s="39">
        <v>42339</v>
      </c>
      <c r="F221" s="31">
        <f t="shared" si="8"/>
        <v>-2.9205479452054797</v>
      </c>
      <c r="G221" s="3">
        <v>10</v>
      </c>
      <c r="H221" s="33">
        <v>1.542</v>
      </c>
      <c r="I221" s="32">
        <v>0.26</v>
      </c>
      <c r="J221" s="32">
        <v>0.69</v>
      </c>
      <c r="K221" s="32">
        <v>1.2374826809703556</v>
      </c>
      <c r="L221" s="32">
        <v>0.06</v>
      </c>
      <c r="M221" s="32">
        <v>0.16</v>
      </c>
      <c r="N221" s="32">
        <v>0.44292542309581134</v>
      </c>
      <c r="O221" s="3">
        <v>80</v>
      </c>
      <c r="P221" s="3">
        <v>14</v>
      </c>
    </row>
    <row r="222" spans="1:16" ht="12.75">
      <c r="A222" s="53" t="s">
        <v>420</v>
      </c>
      <c r="B222" s="67" t="s">
        <v>281</v>
      </c>
      <c r="C222" s="41" t="s">
        <v>287</v>
      </c>
      <c r="D222" s="39">
        <v>43405</v>
      </c>
      <c r="E222" s="39">
        <v>42339</v>
      </c>
      <c r="F222" s="31">
        <f t="shared" si="8"/>
        <v>-2.9205479452054797</v>
      </c>
      <c r="G222" s="3">
        <v>10</v>
      </c>
      <c r="H222" s="33">
        <v>1.554</v>
      </c>
      <c r="I222" s="32">
        <v>0.32</v>
      </c>
      <c r="J222" s="32">
        <v>0.77</v>
      </c>
      <c r="K222" s="32">
        <v>1.2533057078096668</v>
      </c>
      <c r="L222" s="32">
        <v>0.07</v>
      </c>
      <c r="M222" s="32">
        <v>0.18</v>
      </c>
      <c r="N222" s="32">
        <v>0.43061030599722694</v>
      </c>
      <c r="O222" s="3">
        <v>78</v>
      </c>
      <c r="P222" s="3">
        <v>15</v>
      </c>
    </row>
    <row r="223" spans="1:16" ht="12.75">
      <c r="A223" s="53" t="s">
        <v>420</v>
      </c>
      <c r="B223" s="67" t="s">
        <v>281</v>
      </c>
      <c r="C223" s="41" t="s">
        <v>287</v>
      </c>
      <c r="D223" s="39">
        <v>43405</v>
      </c>
      <c r="E223" s="39">
        <v>42339</v>
      </c>
      <c r="F223" s="31">
        <f t="shared" si="8"/>
        <v>-2.9205479452054797</v>
      </c>
      <c r="G223" s="3">
        <v>10</v>
      </c>
      <c r="H223" s="33">
        <v>1.549</v>
      </c>
      <c r="I223" s="32">
        <v>0.16</v>
      </c>
      <c r="J223" s="32">
        <v>0.66</v>
      </c>
      <c r="K223" s="32">
        <v>1.1860335396024118</v>
      </c>
      <c r="L223" s="32">
        <v>0.03</v>
      </c>
      <c r="M223" s="32">
        <v>0.16</v>
      </c>
      <c r="N223" s="32">
        <v>0.41701874763701324</v>
      </c>
      <c r="O223" s="3">
        <v>78</v>
      </c>
      <c r="P223" s="3">
        <v>16</v>
      </c>
    </row>
    <row r="224" spans="9:14" ht="12.75">
      <c r="I224" s="32"/>
      <c r="J224" s="32"/>
      <c r="K224" s="32"/>
      <c r="L224" s="32"/>
      <c r="M224" s="32"/>
      <c r="N224" s="32"/>
    </row>
    <row r="225" spans="9:14" ht="12.75">
      <c r="I225" s="32"/>
      <c r="J225" s="32"/>
      <c r="K225" s="32"/>
      <c r="L225" s="32"/>
      <c r="M225" s="32"/>
      <c r="N225" s="32"/>
    </row>
    <row r="226" spans="10:14" ht="12.75">
      <c r="J226" s="32"/>
      <c r="L226" s="32"/>
      <c r="M226" s="32"/>
      <c r="N226" s="32"/>
    </row>
    <row r="227" spans="10:14" ht="12.75">
      <c r="J227" s="32"/>
      <c r="L227" s="32"/>
      <c r="M227" s="32"/>
      <c r="N227" s="32"/>
    </row>
    <row r="228" spans="10:14" ht="12.75">
      <c r="J228" s="32"/>
      <c r="L228" s="32"/>
      <c r="M228" s="32"/>
      <c r="N228" s="32"/>
    </row>
    <row r="229" spans="10:14" ht="12.75">
      <c r="J229" s="32"/>
      <c r="L229" s="32"/>
      <c r="M229" s="32"/>
      <c r="N229" s="32"/>
    </row>
    <row r="230" spans="9:14" ht="12.75">
      <c r="I230" s="32"/>
      <c r="J230" s="32"/>
      <c r="K230" s="32"/>
      <c r="L230" s="32"/>
      <c r="M230" s="32"/>
      <c r="N230" s="32"/>
    </row>
    <row r="231" spans="9:14" ht="12.75">
      <c r="I231" s="32"/>
      <c r="J231" s="32"/>
      <c r="K231" s="32"/>
      <c r="L231" s="32"/>
      <c r="M231" s="32"/>
      <c r="N231" s="32"/>
    </row>
    <row r="232" spans="9:14" ht="12.75">
      <c r="I232" s="32"/>
      <c r="J232" s="32"/>
      <c r="K232" s="32"/>
      <c r="L232" s="32"/>
      <c r="M232" s="32"/>
      <c r="N232" s="32"/>
    </row>
    <row r="233" spans="9:14" ht="12.75">
      <c r="I233" s="32"/>
      <c r="J233" s="32"/>
      <c r="K233" s="32"/>
      <c r="L233" s="32"/>
      <c r="M233" s="32"/>
      <c r="N233" s="32"/>
    </row>
    <row r="234" spans="9:14" ht="12.75">
      <c r="I234" s="32"/>
      <c r="J234" s="32"/>
      <c r="K234" s="32"/>
      <c r="L234" s="32"/>
      <c r="M234" s="32"/>
      <c r="N234" s="32"/>
    </row>
    <row r="235" spans="9:14" ht="12.75">
      <c r="I235" s="32"/>
      <c r="J235" s="32"/>
      <c r="K235" s="32"/>
      <c r="L235" s="32"/>
      <c r="M235" s="32"/>
      <c r="N235" s="32"/>
    </row>
    <row r="236" spans="9:14" ht="12.75">
      <c r="I236" s="32"/>
      <c r="J236" s="32"/>
      <c r="K236" s="32"/>
      <c r="L236" s="32"/>
      <c r="M236" s="32"/>
      <c r="N236" s="32"/>
    </row>
    <row r="237" spans="9:14" ht="12.75">
      <c r="I237" s="32"/>
      <c r="J237" s="32"/>
      <c r="K237" s="32"/>
      <c r="L237" s="32"/>
      <c r="M237" s="32"/>
      <c r="N237" s="32"/>
    </row>
    <row r="238" spans="9:14" ht="12.75">
      <c r="I238" s="32"/>
      <c r="J238" s="32"/>
      <c r="K238" s="32"/>
      <c r="L238" s="32"/>
      <c r="M238" s="32"/>
      <c r="N238" s="32"/>
    </row>
    <row r="239" spans="9:14" ht="12.75">
      <c r="I239" s="32"/>
      <c r="J239" s="32"/>
      <c r="K239" s="32"/>
      <c r="L239" s="32"/>
      <c r="M239" s="32"/>
      <c r="N239" s="32"/>
    </row>
    <row r="240" spans="9:14" ht="12.75">
      <c r="I240" s="32"/>
      <c r="J240" s="32"/>
      <c r="K240" s="32"/>
      <c r="L240" s="32"/>
      <c r="M240" s="32"/>
      <c r="N240" s="32"/>
    </row>
    <row r="241" spans="9:14" ht="12.75">
      <c r="I241" s="32"/>
      <c r="J241" s="32"/>
      <c r="K241" s="32"/>
      <c r="L241" s="32"/>
      <c r="M241" s="32"/>
      <c r="N241" s="32"/>
    </row>
    <row r="242" spans="9:14" ht="12.75">
      <c r="I242" s="32"/>
      <c r="J242" s="32"/>
      <c r="K242" s="32"/>
      <c r="L242" s="32"/>
      <c r="M242" s="32"/>
      <c r="N242" s="32"/>
    </row>
    <row r="243" spans="9:14" ht="12.75">
      <c r="I243" s="32"/>
      <c r="J243" s="32"/>
      <c r="K243" s="32"/>
      <c r="L243" s="32"/>
      <c r="M243" s="32"/>
      <c r="N243" s="32"/>
    </row>
    <row r="244" spans="9:14" ht="12.75">
      <c r="I244" s="32"/>
      <c r="J244" s="32"/>
      <c r="K244" s="32"/>
      <c r="L244" s="32"/>
      <c r="M244" s="32"/>
      <c r="N244" s="32"/>
    </row>
    <row r="245" spans="9:14" ht="12.75">
      <c r="I245" s="32"/>
      <c r="J245" s="32"/>
      <c r="K245" s="32"/>
      <c r="L245" s="32"/>
      <c r="M245" s="32"/>
      <c r="N245" s="32"/>
    </row>
    <row r="246" spans="9:14" ht="12.75">
      <c r="I246" s="32"/>
      <c r="J246" s="32"/>
      <c r="K246" s="32"/>
      <c r="L246" s="32"/>
      <c r="M246" s="32"/>
      <c r="N246" s="32"/>
    </row>
    <row r="247" spans="9:14" ht="12.75">
      <c r="I247" s="32"/>
      <c r="J247" s="32"/>
      <c r="K247" s="32"/>
      <c r="L247" s="32"/>
      <c r="M247" s="32"/>
      <c r="N247" s="32"/>
    </row>
    <row r="248" spans="9:14" ht="12.75">
      <c r="I248" s="32"/>
      <c r="J248" s="32"/>
      <c r="K248" s="32"/>
      <c r="L248" s="32"/>
      <c r="M248" s="32"/>
      <c r="N248" s="32"/>
    </row>
    <row r="249" spans="9:14" ht="12.75">
      <c r="I249" s="32"/>
      <c r="J249" s="32"/>
      <c r="K249" s="32"/>
      <c r="L249" s="32"/>
      <c r="M249" s="32"/>
      <c r="N249" s="32"/>
    </row>
    <row r="250" spans="9:14" ht="12.75">
      <c r="I250" s="32"/>
      <c r="J250" s="32"/>
      <c r="K250" s="32"/>
      <c r="L250" s="32"/>
      <c r="M250" s="32"/>
      <c r="N250" s="32"/>
    </row>
    <row r="251" spans="9:14" ht="12.75">
      <c r="I251" s="32"/>
      <c r="J251" s="32"/>
      <c r="K251" s="32"/>
      <c r="L251" s="32"/>
      <c r="M251" s="32"/>
      <c r="N251" s="32"/>
    </row>
    <row r="252" spans="9:14" ht="12.75">
      <c r="I252" s="32"/>
      <c r="J252" s="32"/>
      <c r="K252" s="32"/>
      <c r="L252" s="32"/>
      <c r="M252" s="32"/>
      <c r="N252" s="32"/>
    </row>
    <row r="253" spans="9:14" ht="12.75">
      <c r="I253" s="32"/>
      <c r="J253" s="32"/>
      <c r="K253" s="32"/>
      <c r="L253" s="32"/>
      <c r="M253" s="32"/>
      <c r="N253" s="32"/>
    </row>
    <row r="254" spans="9:14" ht="12.75">
      <c r="I254" s="32"/>
      <c r="J254" s="32"/>
      <c r="K254" s="32"/>
      <c r="L254" s="32"/>
      <c r="M254" s="32"/>
      <c r="N254" s="32"/>
    </row>
    <row r="255" spans="9:14" ht="12.75">
      <c r="I255" s="32"/>
      <c r="J255" s="32"/>
      <c r="K255" s="32"/>
      <c r="L255" s="32"/>
      <c r="M255" s="32"/>
      <c r="N255" s="32"/>
    </row>
    <row r="256" spans="9:14" ht="12.75">
      <c r="I256" s="32"/>
      <c r="J256" s="32"/>
      <c r="K256" s="32"/>
      <c r="L256" s="32"/>
      <c r="M256" s="32"/>
      <c r="N256" s="32"/>
    </row>
    <row r="257" spans="9:14" ht="12.75">
      <c r="I257" s="32"/>
      <c r="J257" s="32"/>
      <c r="K257" s="32"/>
      <c r="L257" s="32"/>
      <c r="M257" s="32"/>
      <c r="N257" s="32"/>
    </row>
    <row r="258" spans="9:14" ht="12.75">
      <c r="I258" s="32"/>
      <c r="J258" s="32"/>
      <c r="K258" s="32"/>
      <c r="L258" s="32"/>
      <c r="M258" s="32"/>
      <c r="N258" s="32"/>
    </row>
    <row r="259" spans="9:14" ht="12.75">
      <c r="I259" s="32"/>
      <c r="J259" s="32"/>
      <c r="K259" s="32"/>
      <c r="L259" s="32"/>
      <c r="M259" s="32"/>
      <c r="N259" s="32"/>
    </row>
    <row r="260" spans="9:14" ht="12.75">
      <c r="I260" s="32"/>
      <c r="J260" s="32"/>
      <c r="K260" s="32"/>
      <c r="L260" s="32"/>
      <c r="M260" s="32"/>
      <c r="N260" s="32"/>
    </row>
    <row r="261" spans="9:14" ht="12.75">
      <c r="I261" s="32"/>
      <c r="J261" s="32"/>
      <c r="K261" s="32"/>
      <c r="L261" s="32"/>
      <c r="M261" s="32"/>
      <c r="N261" s="32"/>
    </row>
    <row r="262" spans="9:14" ht="12.75">
      <c r="I262" s="32"/>
      <c r="J262" s="32"/>
      <c r="K262" s="32"/>
      <c r="L262" s="32"/>
      <c r="M262" s="32"/>
      <c r="N262" s="32"/>
    </row>
    <row r="263" spans="9:14" ht="12.75">
      <c r="I263" s="32"/>
      <c r="J263" s="32"/>
      <c r="K263" s="32"/>
      <c r="L263" s="32"/>
      <c r="M263" s="32"/>
      <c r="N263" s="32"/>
    </row>
    <row r="264" spans="9:14" ht="12.75">
      <c r="I264" s="32"/>
      <c r="J264" s="32"/>
      <c r="K264" s="32"/>
      <c r="L264" s="32"/>
      <c r="M264" s="32"/>
      <c r="N264" s="32"/>
    </row>
    <row r="265" spans="9:14" ht="12.75">
      <c r="I265" s="32"/>
      <c r="J265" s="32"/>
      <c r="K265" s="32"/>
      <c r="L265" s="32"/>
      <c r="M265" s="32"/>
      <c r="N265" s="32"/>
    </row>
    <row r="266" spans="9:14" ht="12.75">
      <c r="I266" s="32"/>
      <c r="J266" s="32"/>
      <c r="K266" s="32"/>
      <c r="L266" s="32"/>
      <c r="M266" s="32"/>
      <c r="N266" s="32"/>
    </row>
    <row r="267" spans="9:14" ht="12.75">
      <c r="I267" s="32"/>
      <c r="J267" s="32"/>
      <c r="K267" s="32"/>
      <c r="L267" s="32"/>
      <c r="M267" s="32"/>
      <c r="N267" s="32"/>
    </row>
    <row r="268" spans="9:14" ht="12.75">
      <c r="I268" s="32"/>
      <c r="J268" s="32"/>
      <c r="K268" s="32"/>
      <c r="L268" s="32"/>
      <c r="M268" s="32"/>
      <c r="N268" s="32"/>
    </row>
    <row r="269" spans="9:14" ht="12.75">
      <c r="I269" s="32"/>
      <c r="J269" s="32"/>
      <c r="K269" s="32"/>
      <c r="L269" s="32"/>
      <c r="M269" s="32"/>
      <c r="N269" s="32"/>
    </row>
    <row r="270" spans="9:14" ht="12.75">
      <c r="I270" s="32"/>
      <c r="J270" s="32"/>
      <c r="K270" s="32"/>
      <c r="L270" s="32"/>
      <c r="M270" s="32"/>
      <c r="N270" s="32"/>
    </row>
    <row r="271" spans="9:14" ht="12.75">
      <c r="I271" s="32"/>
      <c r="J271" s="32"/>
      <c r="K271" s="32"/>
      <c r="L271" s="32"/>
      <c r="M271" s="32"/>
      <c r="N271" s="32"/>
    </row>
    <row r="272" spans="9:14" ht="12.75">
      <c r="I272" s="32"/>
      <c r="J272" s="32"/>
      <c r="K272" s="32"/>
      <c r="L272" s="32"/>
      <c r="M272" s="32"/>
      <c r="N272" s="32"/>
    </row>
    <row r="273" spans="9:14" ht="12.75">
      <c r="I273" s="32"/>
      <c r="J273" s="32"/>
      <c r="K273" s="32"/>
      <c r="L273" s="32"/>
      <c r="M273" s="32"/>
      <c r="N273" s="32"/>
    </row>
    <row r="274" spans="9:14" ht="12.75">
      <c r="I274" s="32"/>
      <c r="J274" s="32"/>
      <c r="K274" s="32"/>
      <c r="L274" s="32"/>
      <c r="M274" s="32"/>
      <c r="N274" s="32"/>
    </row>
    <row r="275" spans="9:14" ht="12.75">
      <c r="I275" s="32"/>
      <c r="J275" s="32"/>
      <c r="K275" s="32"/>
      <c r="L275" s="32"/>
      <c r="M275" s="32"/>
      <c r="N275" s="32"/>
    </row>
    <row r="276" spans="9:14" ht="12.75">
      <c r="I276" s="32"/>
      <c r="J276" s="32"/>
      <c r="K276" s="32"/>
      <c r="L276" s="32"/>
      <c r="M276" s="32"/>
      <c r="N276" s="32"/>
    </row>
    <row r="277" spans="9:14" ht="12.75">
      <c r="I277" s="32"/>
      <c r="J277" s="32"/>
      <c r="K277" s="32"/>
      <c r="L277" s="32"/>
      <c r="M277" s="32"/>
      <c r="N277" s="32"/>
    </row>
    <row r="278" spans="9:14" ht="12.75">
      <c r="I278" s="32"/>
      <c r="J278" s="32"/>
      <c r="K278" s="32"/>
      <c r="L278" s="32"/>
      <c r="M278" s="32"/>
      <c r="N278" s="32"/>
    </row>
    <row r="279" spans="9:14" ht="12.75">
      <c r="I279" s="32"/>
      <c r="J279" s="32"/>
      <c r="K279" s="32"/>
      <c r="L279" s="32"/>
      <c r="M279" s="32"/>
      <c r="N279" s="32"/>
    </row>
    <row r="280" spans="9:14" ht="12.75">
      <c r="I280" s="32"/>
      <c r="J280" s="32"/>
      <c r="K280" s="32"/>
      <c r="L280" s="32"/>
      <c r="M280" s="32"/>
      <c r="N280" s="32"/>
    </row>
    <row r="281" spans="9:14" ht="12.75">
      <c r="I281" s="32"/>
      <c r="J281" s="32"/>
      <c r="K281" s="32"/>
      <c r="L281" s="32"/>
      <c r="M281" s="32"/>
      <c r="N281" s="32"/>
    </row>
    <row r="282" spans="9:14" ht="12.75">
      <c r="I282" s="32"/>
      <c r="J282" s="32"/>
      <c r="K282" s="32"/>
      <c r="L282" s="32"/>
      <c r="M282" s="32"/>
      <c r="N282" s="32"/>
    </row>
    <row r="283" spans="9:14" ht="12.75">
      <c r="I283" s="32"/>
      <c r="J283" s="32"/>
      <c r="K283" s="32"/>
      <c r="L283" s="32"/>
      <c r="M283" s="32"/>
      <c r="N283" s="32"/>
    </row>
    <row r="284" spans="9:14" ht="12.75">
      <c r="I284" s="32"/>
      <c r="J284" s="32"/>
      <c r="K284" s="32"/>
      <c r="L284" s="32"/>
      <c r="M284" s="32"/>
      <c r="N284" s="32"/>
    </row>
    <row r="285" spans="9:14" ht="12.75">
      <c r="I285" s="32"/>
      <c r="J285" s="32"/>
      <c r="K285" s="32"/>
      <c r="L285" s="32"/>
      <c r="M285" s="32"/>
      <c r="N285" s="32"/>
    </row>
    <row r="286" spans="9:14" ht="12.75">
      <c r="I286" s="32"/>
      <c r="J286" s="32"/>
      <c r="K286" s="32"/>
      <c r="L286" s="32"/>
      <c r="M286" s="32"/>
      <c r="N286" s="32"/>
    </row>
    <row r="287" spans="9:14" ht="12.75">
      <c r="I287" s="32"/>
      <c r="J287" s="32"/>
      <c r="K287" s="32"/>
      <c r="L287" s="32"/>
      <c r="M287" s="32"/>
      <c r="N287" s="32"/>
    </row>
    <row r="288" spans="9:14" ht="12.75">
      <c r="I288" s="32"/>
      <c r="J288" s="32"/>
      <c r="K288" s="32"/>
      <c r="L288" s="32"/>
      <c r="M288" s="32"/>
      <c r="N288" s="32"/>
    </row>
    <row r="289" spans="9:14" ht="12.75">
      <c r="I289" s="32"/>
      <c r="J289" s="32"/>
      <c r="K289" s="32"/>
      <c r="L289" s="32"/>
      <c r="M289" s="32"/>
      <c r="N289" s="32"/>
    </row>
    <row r="290" spans="9:14" ht="12.75">
      <c r="I290" s="32"/>
      <c r="J290" s="32"/>
      <c r="K290" s="32"/>
      <c r="L290" s="32"/>
      <c r="M290" s="32"/>
      <c r="N290" s="32"/>
    </row>
    <row r="291" spans="9:14" ht="12.75">
      <c r="I291" s="32"/>
      <c r="J291" s="32"/>
      <c r="K291" s="32"/>
      <c r="L291" s="32"/>
      <c r="M291" s="32"/>
      <c r="N291" s="32"/>
    </row>
    <row r="292" spans="9:14" ht="12.75">
      <c r="I292" s="32"/>
      <c r="J292" s="32"/>
      <c r="K292" s="32"/>
      <c r="L292" s="32"/>
      <c r="M292" s="32"/>
      <c r="N292" s="32"/>
    </row>
    <row r="293" spans="9:14" ht="12.75">
      <c r="I293" s="32"/>
      <c r="J293" s="32"/>
      <c r="K293" s="32"/>
      <c r="L293" s="32"/>
      <c r="M293" s="32"/>
      <c r="N293" s="32"/>
    </row>
  </sheetData>
  <sheetProtection/>
  <mergeCells count="1">
    <mergeCell ref="A1:P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8"/>
  <sheetViews>
    <sheetView zoomScalePageLayoutView="0" workbookViewId="0" topLeftCell="A1">
      <pane ySplit="2" topLeftCell="BM213" activePane="bottomLeft" state="frozen"/>
      <selection pane="topLeft" activeCell="A1" sqref="A1"/>
      <selection pane="bottomLeft" activeCell="J225" sqref="J225"/>
    </sheetView>
  </sheetViews>
  <sheetFormatPr defaultColWidth="11.421875" defaultRowHeight="12.75"/>
  <cols>
    <col min="1" max="1" width="23.8515625" style="128" customWidth="1"/>
    <col min="2" max="2" width="18.7109375" style="151" customWidth="1"/>
    <col min="3" max="3" width="13.7109375" style="74" customWidth="1"/>
    <col min="4" max="4" width="10.421875" style="74" customWidth="1"/>
    <col min="5" max="5" width="12.00390625" style="74" customWidth="1"/>
    <col min="6" max="6" width="12.8515625" style="75" customWidth="1"/>
    <col min="7" max="7" width="7.8515625" style="74" customWidth="1"/>
    <col min="8" max="8" width="8.421875" style="122" customWidth="1"/>
    <col min="9" max="9" width="10.8515625" style="74" customWidth="1"/>
    <col min="10" max="10" width="10.140625" style="74" customWidth="1"/>
    <col min="11" max="11" width="8.7109375" style="74" customWidth="1"/>
    <col min="12" max="13" width="11.421875" style="74" customWidth="1"/>
    <col min="14" max="14" width="9.28125" style="74" customWidth="1"/>
    <col min="15" max="15" width="8.00390625" style="74" customWidth="1"/>
    <col min="16" max="16" width="12.00390625" style="74" customWidth="1"/>
    <col min="17" max="16384" width="11.421875" style="164" customWidth="1"/>
  </cols>
  <sheetData>
    <row r="1" spans="1:16" ht="21" thickBot="1">
      <c r="A1" s="293" t="s">
        <v>414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5"/>
    </row>
    <row r="2" spans="1:18" ht="77.25" thickBot="1">
      <c r="A2" s="71" t="s">
        <v>306</v>
      </c>
      <c r="B2" s="71" t="s">
        <v>277</v>
      </c>
      <c r="C2" s="71" t="s">
        <v>307</v>
      </c>
      <c r="D2" s="71" t="s">
        <v>291</v>
      </c>
      <c r="E2" s="71" t="s">
        <v>275</v>
      </c>
      <c r="F2" s="71" t="s">
        <v>294</v>
      </c>
      <c r="G2" s="71" t="s">
        <v>2</v>
      </c>
      <c r="H2" s="72" t="s">
        <v>13</v>
      </c>
      <c r="I2" s="71" t="s">
        <v>4</v>
      </c>
      <c r="J2" s="71" t="s">
        <v>5</v>
      </c>
      <c r="K2" s="71" t="s">
        <v>6</v>
      </c>
      <c r="L2" s="71" t="s">
        <v>10</v>
      </c>
      <c r="M2" s="71" t="s">
        <v>11</v>
      </c>
      <c r="N2" s="71" t="s">
        <v>292</v>
      </c>
      <c r="O2" s="71" t="s">
        <v>9</v>
      </c>
      <c r="P2" s="73" t="s">
        <v>12</v>
      </c>
      <c r="Q2" s="19"/>
      <c r="R2" s="236"/>
    </row>
    <row r="3" spans="1:17" s="235" customFormat="1" ht="13.5" customHeight="1" thickBot="1">
      <c r="A3" s="328" t="s">
        <v>309</v>
      </c>
      <c r="B3" s="328" t="s">
        <v>286</v>
      </c>
      <c r="C3" s="370">
        <v>44562</v>
      </c>
      <c r="D3" s="344">
        <v>42979</v>
      </c>
      <c r="E3" s="302">
        <v>4.336986301369863</v>
      </c>
      <c r="F3" s="76">
        <v>1</v>
      </c>
      <c r="G3" s="380">
        <v>10</v>
      </c>
      <c r="H3" s="82">
        <v>1.619</v>
      </c>
      <c r="I3" s="83">
        <v>39.22</v>
      </c>
      <c r="J3" s="84">
        <v>60.35</v>
      </c>
      <c r="K3" s="84" t="s">
        <v>15</v>
      </c>
      <c r="L3" s="84">
        <v>8.42</v>
      </c>
      <c r="M3" s="84">
        <v>13.68</v>
      </c>
      <c r="N3" s="84" t="s">
        <v>20</v>
      </c>
      <c r="O3" s="78">
        <v>134</v>
      </c>
      <c r="P3" s="76">
        <v>9</v>
      </c>
      <c r="Q3" s="259"/>
    </row>
    <row r="4" spans="1:17" s="235" customFormat="1" ht="13.5" thickBot="1">
      <c r="A4" s="330"/>
      <c r="B4" s="335"/>
      <c r="C4" s="371"/>
      <c r="D4" s="371"/>
      <c r="E4" s="371"/>
      <c r="F4" s="76">
        <v>2</v>
      </c>
      <c r="G4" s="371"/>
      <c r="H4" s="85">
        <v>1.62</v>
      </c>
      <c r="I4" s="84">
        <v>39.41</v>
      </c>
      <c r="J4" s="84">
        <v>60.26</v>
      </c>
      <c r="K4" s="84" t="s">
        <v>16</v>
      </c>
      <c r="L4" s="84">
        <v>8.45</v>
      </c>
      <c r="M4" s="84">
        <v>13.65</v>
      </c>
      <c r="N4" s="84" t="s">
        <v>19</v>
      </c>
      <c r="O4" s="78">
        <v>134</v>
      </c>
      <c r="P4" s="76">
        <v>10</v>
      </c>
      <c r="Q4" s="259"/>
    </row>
    <row r="5" spans="1:17" s="235" customFormat="1" ht="13.5" thickBot="1">
      <c r="A5" s="330"/>
      <c r="B5" s="335"/>
      <c r="C5" s="371"/>
      <c r="D5" s="371"/>
      <c r="E5" s="371"/>
      <c r="F5" s="76">
        <v>3</v>
      </c>
      <c r="G5" s="371"/>
      <c r="H5" s="85">
        <v>1.62</v>
      </c>
      <c r="I5" s="84">
        <v>37.92</v>
      </c>
      <c r="J5" s="84">
        <v>58.95</v>
      </c>
      <c r="K5" s="84" t="s">
        <v>17</v>
      </c>
      <c r="L5" s="84">
        <v>8.15</v>
      </c>
      <c r="M5" s="84">
        <v>13.38</v>
      </c>
      <c r="N5" s="84" t="s">
        <v>18</v>
      </c>
      <c r="O5" s="78">
        <v>134</v>
      </c>
      <c r="P5" s="76">
        <v>11</v>
      </c>
      <c r="Q5" s="259"/>
    </row>
    <row r="6" spans="1:17" s="235" customFormat="1" ht="13.5" thickBot="1">
      <c r="A6" s="330"/>
      <c r="B6" s="335"/>
      <c r="C6" s="371"/>
      <c r="D6" s="371"/>
      <c r="E6" s="371"/>
      <c r="F6" s="76">
        <v>4</v>
      </c>
      <c r="G6" s="371"/>
      <c r="H6" s="85">
        <v>1.62</v>
      </c>
      <c r="I6" s="84">
        <v>40.24</v>
      </c>
      <c r="J6" s="84">
        <v>60.87</v>
      </c>
      <c r="K6" s="84" t="s">
        <v>21</v>
      </c>
      <c r="L6" s="84">
        <v>8.61</v>
      </c>
      <c r="M6" s="84">
        <v>13.75</v>
      </c>
      <c r="N6" s="84" t="s">
        <v>14</v>
      </c>
      <c r="O6" s="78">
        <v>134</v>
      </c>
      <c r="P6" s="76">
        <v>12</v>
      </c>
      <c r="Q6" s="259"/>
    </row>
    <row r="7" spans="1:17" s="235" customFormat="1" ht="13.5" thickBot="1">
      <c r="A7" s="330"/>
      <c r="B7" s="335"/>
      <c r="C7" s="371"/>
      <c r="D7" s="86">
        <v>42736</v>
      </c>
      <c r="E7" s="81">
        <v>5.002739726027397</v>
      </c>
      <c r="F7" s="76">
        <v>5</v>
      </c>
      <c r="G7" s="371"/>
      <c r="H7" s="85">
        <v>1.612</v>
      </c>
      <c r="I7" s="84">
        <v>37.5</v>
      </c>
      <c r="J7" s="84">
        <v>54.8</v>
      </c>
      <c r="K7" s="84">
        <v>68</v>
      </c>
      <c r="L7" s="84">
        <v>8.1</v>
      </c>
      <c r="M7" s="84">
        <v>12.3</v>
      </c>
      <c r="N7" s="84">
        <v>17.9</v>
      </c>
      <c r="O7" s="78">
        <v>134</v>
      </c>
      <c r="P7" s="76" t="s">
        <v>22</v>
      </c>
      <c r="Q7" s="259"/>
    </row>
    <row r="8" spans="1:16" ht="13.5" thickBot="1">
      <c r="A8" s="342"/>
      <c r="B8" s="335"/>
      <c r="C8" s="304">
        <v>44562</v>
      </c>
      <c r="D8" s="324">
        <v>43221</v>
      </c>
      <c r="E8" s="327">
        <v>3.673972602739726</v>
      </c>
      <c r="F8" s="87">
        <f>F7+1</f>
        <v>6</v>
      </c>
      <c r="G8" s="296">
        <v>100</v>
      </c>
      <c r="H8" s="106">
        <v>1.618</v>
      </c>
      <c r="I8" s="99">
        <v>58.6</v>
      </c>
      <c r="J8" s="99">
        <v>73.4</v>
      </c>
      <c r="K8" s="99">
        <v>82.2080169932203</v>
      </c>
      <c r="L8" s="99">
        <v>12.1</v>
      </c>
      <c r="M8" s="99">
        <v>15.88</v>
      </c>
      <c r="N8" s="99">
        <v>18.540113440603726</v>
      </c>
      <c r="O8" s="100">
        <v>134</v>
      </c>
      <c r="P8" s="100">
        <v>5</v>
      </c>
    </row>
    <row r="9" spans="1:16" ht="13.5" thickBot="1">
      <c r="A9" s="342"/>
      <c r="B9" s="335"/>
      <c r="C9" s="305"/>
      <c r="D9" s="325"/>
      <c r="E9" s="325"/>
      <c r="F9" s="87">
        <f aca="true" t="shared" si="0" ref="F9:F72">F8+1</f>
        <v>7</v>
      </c>
      <c r="G9" s="305"/>
      <c r="H9" s="106">
        <v>1.618</v>
      </c>
      <c r="I9" s="99">
        <v>58.1</v>
      </c>
      <c r="J9" s="99">
        <v>72.85</v>
      </c>
      <c r="K9" s="99">
        <v>82.69082453325473</v>
      </c>
      <c r="L9" s="99">
        <v>12.05</v>
      </c>
      <c r="M9" s="99">
        <v>15.75</v>
      </c>
      <c r="N9" s="99">
        <v>18.72425807913468</v>
      </c>
      <c r="O9" s="100">
        <v>134</v>
      </c>
      <c r="P9" s="100">
        <v>6</v>
      </c>
    </row>
    <row r="10" spans="1:16" ht="13.5" thickBot="1">
      <c r="A10" s="342"/>
      <c r="B10" s="335"/>
      <c r="C10" s="305"/>
      <c r="D10" s="325"/>
      <c r="E10" s="325"/>
      <c r="F10" s="87">
        <f t="shared" si="0"/>
        <v>8</v>
      </c>
      <c r="G10" s="305"/>
      <c r="H10" s="106">
        <v>1.618</v>
      </c>
      <c r="I10" s="99">
        <v>58.75</v>
      </c>
      <c r="J10" s="99">
        <v>73.7</v>
      </c>
      <c r="K10" s="99">
        <v>82.299184268949</v>
      </c>
      <c r="L10" s="99">
        <v>12.18</v>
      </c>
      <c r="M10" s="99">
        <v>15.95</v>
      </c>
      <c r="N10" s="99">
        <v>18.545899530490352</v>
      </c>
      <c r="O10" s="100">
        <v>134</v>
      </c>
      <c r="P10" s="100">
        <v>7</v>
      </c>
    </row>
    <row r="11" spans="1:16" ht="13.5" thickBot="1">
      <c r="A11" s="342"/>
      <c r="B11" s="335"/>
      <c r="C11" s="305"/>
      <c r="D11" s="325"/>
      <c r="E11" s="325"/>
      <c r="F11" s="87">
        <f t="shared" si="0"/>
        <v>9</v>
      </c>
      <c r="G11" s="305"/>
      <c r="H11" s="106">
        <v>1.618</v>
      </c>
      <c r="I11" s="99">
        <v>58</v>
      </c>
      <c r="J11" s="99">
        <v>73.1</v>
      </c>
      <c r="K11" s="99">
        <v>82.047836137297</v>
      </c>
      <c r="L11" s="99">
        <v>12.02</v>
      </c>
      <c r="M11" s="99">
        <v>15.8</v>
      </c>
      <c r="N11" s="99">
        <v>18.532993978945797</v>
      </c>
      <c r="O11" s="100">
        <v>133</v>
      </c>
      <c r="P11" s="100">
        <v>8</v>
      </c>
    </row>
    <row r="12" spans="1:16" ht="16.5" customHeight="1" thickBot="1">
      <c r="A12" s="343"/>
      <c r="B12" s="336"/>
      <c r="C12" s="343"/>
      <c r="D12" s="118">
        <v>42736</v>
      </c>
      <c r="E12" s="90">
        <v>5.002739726027397</v>
      </c>
      <c r="F12" s="87">
        <f t="shared" si="0"/>
        <v>10</v>
      </c>
      <c r="G12" s="343"/>
      <c r="H12" s="94">
        <v>1.613</v>
      </c>
      <c r="I12" s="91">
        <v>57.8</v>
      </c>
      <c r="J12" s="91">
        <v>73.8</v>
      </c>
      <c r="K12" s="91">
        <v>83</v>
      </c>
      <c r="L12" s="91">
        <v>12</v>
      </c>
      <c r="M12" s="91">
        <v>16.1</v>
      </c>
      <c r="N12" s="91">
        <v>19</v>
      </c>
      <c r="O12" s="88">
        <v>134</v>
      </c>
      <c r="P12" s="87" t="s">
        <v>22</v>
      </c>
    </row>
    <row r="13" spans="1:17" s="235" customFormat="1" ht="13.5" thickBot="1">
      <c r="A13" s="317" t="s">
        <v>310</v>
      </c>
      <c r="B13" s="328" t="s">
        <v>281</v>
      </c>
      <c r="C13" s="374">
        <v>45078</v>
      </c>
      <c r="D13" s="344">
        <v>42979</v>
      </c>
      <c r="E13" s="302">
        <v>5.750684931506849</v>
      </c>
      <c r="F13" s="76">
        <f t="shared" si="0"/>
        <v>11</v>
      </c>
      <c r="G13" s="303">
        <v>10</v>
      </c>
      <c r="H13" s="373" t="s">
        <v>62</v>
      </c>
      <c r="I13" s="84">
        <v>40.64</v>
      </c>
      <c r="J13" s="84">
        <v>55.36</v>
      </c>
      <c r="K13" s="84" t="s">
        <v>54</v>
      </c>
      <c r="L13" s="84">
        <v>8.63</v>
      </c>
      <c r="M13" s="84">
        <v>12.28</v>
      </c>
      <c r="N13" s="84" t="s">
        <v>55</v>
      </c>
      <c r="O13" s="76">
        <v>139</v>
      </c>
      <c r="P13" s="76">
        <v>5</v>
      </c>
      <c r="Q13" s="259"/>
    </row>
    <row r="14" spans="1:17" s="235" customFormat="1" ht="13.5" thickBot="1">
      <c r="A14" s="318"/>
      <c r="B14" s="329"/>
      <c r="C14" s="323"/>
      <c r="D14" s="344"/>
      <c r="E14" s="302"/>
      <c r="F14" s="76">
        <f t="shared" si="0"/>
        <v>12</v>
      </c>
      <c r="G14" s="303"/>
      <c r="H14" s="373"/>
      <c r="I14" s="84">
        <v>42.93</v>
      </c>
      <c r="J14" s="84">
        <v>57.52</v>
      </c>
      <c r="K14" s="84" t="s">
        <v>56</v>
      </c>
      <c r="L14" s="84">
        <v>9.11</v>
      </c>
      <c r="M14" s="84">
        <v>12.73</v>
      </c>
      <c r="N14" s="84" t="s">
        <v>57</v>
      </c>
      <c r="O14" s="76">
        <v>139</v>
      </c>
      <c r="P14" s="76">
        <v>6</v>
      </c>
      <c r="Q14" s="259"/>
    </row>
    <row r="15" spans="1:17" s="235" customFormat="1" ht="13.5" thickBot="1">
      <c r="A15" s="318"/>
      <c r="B15" s="329"/>
      <c r="C15" s="323"/>
      <c r="D15" s="344"/>
      <c r="E15" s="302"/>
      <c r="F15" s="76">
        <f t="shared" si="0"/>
        <v>13</v>
      </c>
      <c r="G15" s="303"/>
      <c r="H15" s="373"/>
      <c r="I15" s="84">
        <v>41.6</v>
      </c>
      <c r="J15" s="84">
        <v>56.41</v>
      </c>
      <c r="K15" s="84" t="s">
        <v>59</v>
      </c>
      <c r="L15" s="84">
        <v>8.83</v>
      </c>
      <c r="M15" s="84">
        <v>12.49</v>
      </c>
      <c r="N15" s="84" t="s">
        <v>58</v>
      </c>
      <c r="O15" s="76">
        <v>139</v>
      </c>
      <c r="P15" s="76">
        <v>7</v>
      </c>
      <c r="Q15" s="259"/>
    </row>
    <row r="16" spans="1:17" s="235" customFormat="1" ht="13.5" thickBot="1">
      <c r="A16" s="318"/>
      <c r="B16" s="329"/>
      <c r="C16" s="323"/>
      <c r="D16" s="344"/>
      <c r="E16" s="302"/>
      <c r="F16" s="76">
        <f t="shared" si="0"/>
        <v>14</v>
      </c>
      <c r="G16" s="303"/>
      <c r="H16" s="373"/>
      <c r="I16" s="84">
        <v>41.84</v>
      </c>
      <c r="J16" s="84">
        <v>56.78</v>
      </c>
      <c r="K16" s="84" t="s">
        <v>61</v>
      </c>
      <c r="L16" s="84">
        <v>8.87</v>
      </c>
      <c r="M16" s="84">
        <v>12.56</v>
      </c>
      <c r="N16" s="84" t="s">
        <v>60</v>
      </c>
      <c r="O16" s="76">
        <v>139</v>
      </c>
      <c r="P16" s="76">
        <v>8</v>
      </c>
      <c r="Q16" s="259"/>
    </row>
    <row r="17" spans="1:17" s="235" customFormat="1" ht="13.5" thickBot="1">
      <c r="A17" s="342"/>
      <c r="B17" s="335"/>
      <c r="C17" s="105">
        <v>45078</v>
      </c>
      <c r="D17" s="324">
        <v>42948</v>
      </c>
      <c r="E17" s="90">
        <v>5.835616438356165</v>
      </c>
      <c r="F17" s="87">
        <f>F21+1</f>
        <v>16</v>
      </c>
      <c r="G17" s="308">
        <v>100</v>
      </c>
      <c r="H17" s="106">
        <v>1.618</v>
      </c>
      <c r="I17" s="99">
        <v>58.71863991058064</v>
      </c>
      <c r="J17" s="99">
        <v>73.81767935765215</v>
      </c>
      <c r="K17" s="99" t="s">
        <v>243</v>
      </c>
      <c r="L17" s="99">
        <v>12.08123446236559</v>
      </c>
      <c r="M17" s="99">
        <v>15.946578260869563</v>
      </c>
      <c r="N17" s="106" t="s">
        <v>239</v>
      </c>
      <c r="O17" s="100">
        <v>139</v>
      </c>
      <c r="P17" s="87" t="s">
        <v>22</v>
      </c>
      <c r="Q17" s="259"/>
    </row>
    <row r="18" spans="1:17" s="235" customFormat="1" ht="13.5" thickBot="1">
      <c r="A18" s="342"/>
      <c r="B18" s="335"/>
      <c r="C18" s="95" t="s">
        <v>289</v>
      </c>
      <c r="D18" s="325"/>
      <c r="E18" s="90" t="s">
        <v>308</v>
      </c>
      <c r="F18" s="87">
        <f>F17+1</f>
        <v>17</v>
      </c>
      <c r="G18" s="325"/>
      <c r="H18" s="106">
        <v>1.619</v>
      </c>
      <c r="I18" s="99">
        <v>58.8353313251695</v>
      </c>
      <c r="J18" s="99">
        <v>74.0452689288857</v>
      </c>
      <c r="K18" s="100" t="s">
        <v>244</v>
      </c>
      <c r="L18" s="99">
        <v>12.125994194915256</v>
      </c>
      <c r="M18" s="99">
        <v>16.016877595238093</v>
      </c>
      <c r="N18" s="99" t="s">
        <v>240</v>
      </c>
      <c r="O18" s="100">
        <v>139</v>
      </c>
      <c r="P18" s="87" t="s">
        <v>22</v>
      </c>
      <c r="Q18" s="259"/>
    </row>
    <row r="19" spans="1:17" s="235" customFormat="1" ht="13.5" thickBot="1">
      <c r="A19" s="342"/>
      <c r="B19" s="335"/>
      <c r="C19" s="324">
        <v>45078</v>
      </c>
      <c r="D19" s="325"/>
      <c r="E19" s="327">
        <v>5.835616438356165</v>
      </c>
      <c r="F19" s="87">
        <f>F18+1</f>
        <v>18</v>
      </c>
      <c r="G19" s="325"/>
      <c r="H19" s="106">
        <v>1.618</v>
      </c>
      <c r="I19" s="99">
        <v>58.719666785065584</v>
      </c>
      <c r="J19" s="99">
        <v>73.80798231665217</v>
      </c>
      <c r="K19" s="100" t="s">
        <v>245</v>
      </c>
      <c r="L19" s="99">
        <v>12.083611379781422</v>
      </c>
      <c r="M19" s="99">
        <v>15.945652427536231</v>
      </c>
      <c r="N19" s="100" t="s">
        <v>241</v>
      </c>
      <c r="O19" s="100">
        <v>139</v>
      </c>
      <c r="P19" s="87" t="s">
        <v>22</v>
      </c>
      <c r="Q19" s="259"/>
    </row>
    <row r="20" spans="1:17" s="235" customFormat="1" ht="13.5" thickBot="1">
      <c r="A20" s="342"/>
      <c r="B20" s="335"/>
      <c r="C20" s="325"/>
      <c r="D20" s="325"/>
      <c r="E20" s="325"/>
      <c r="F20" s="87">
        <f>F19+1</f>
        <v>19</v>
      </c>
      <c r="G20" s="325"/>
      <c r="H20" s="106">
        <v>1.621</v>
      </c>
      <c r="I20" s="99">
        <v>58.901684505000006</v>
      </c>
      <c r="J20" s="99">
        <v>74.1022520048919</v>
      </c>
      <c r="K20" s="100" t="s">
        <v>246</v>
      </c>
      <c r="L20" s="99">
        <v>12.129517500000002</v>
      </c>
      <c r="M20" s="99">
        <v>16.020447770270266</v>
      </c>
      <c r="N20" s="100" t="s">
        <v>242</v>
      </c>
      <c r="O20" s="100">
        <v>139</v>
      </c>
      <c r="P20" s="87" t="s">
        <v>22</v>
      </c>
      <c r="Q20" s="259"/>
    </row>
    <row r="21" spans="1:17" s="235" customFormat="1" ht="13.5" thickBot="1">
      <c r="A21" s="342"/>
      <c r="B21" s="335"/>
      <c r="C21" s="107">
        <v>43983</v>
      </c>
      <c r="D21" s="79">
        <v>42736</v>
      </c>
      <c r="E21" s="81">
        <v>3.4164383561643836</v>
      </c>
      <c r="F21" s="76">
        <f>F16+1</f>
        <v>15</v>
      </c>
      <c r="G21" s="76">
        <v>10</v>
      </c>
      <c r="H21" s="85">
        <v>1.62</v>
      </c>
      <c r="I21" s="84">
        <v>33</v>
      </c>
      <c r="J21" s="84">
        <v>46</v>
      </c>
      <c r="K21" s="84">
        <v>51.2</v>
      </c>
      <c r="L21" s="84">
        <v>7.2</v>
      </c>
      <c r="M21" s="84">
        <v>10.5</v>
      </c>
      <c r="N21" s="84">
        <v>17</v>
      </c>
      <c r="O21" s="78">
        <v>130</v>
      </c>
      <c r="P21" s="76" t="s">
        <v>22</v>
      </c>
      <c r="Q21" s="259"/>
    </row>
    <row r="22" spans="1:17" s="235" customFormat="1" ht="13.5" thickBot="1">
      <c r="A22" s="343"/>
      <c r="B22" s="336"/>
      <c r="C22" s="105">
        <v>43983</v>
      </c>
      <c r="D22" s="89">
        <v>42736</v>
      </c>
      <c r="E22" s="90">
        <v>3.4164383561643836</v>
      </c>
      <c r="F22" s="87">
        <f>F20+1</f>
        <v>20</v>
      </c>
      <c r="G22" s="100">
        <v>100</v>
      </c>
      <c r="H22" s="106">
        <v>1.616</v>
      </c>
      <c r="I22" s="99">
        <v>56.4</v>
      </c>
      <c r="J22" s="99">
        <v>67.1</v>
      </c>
      <c r="K22" s="100">
        <v>75.5</v>
      </c>
      <c r="L22" s="99">
        <v>11.7</v>
      </c>
      <c r="M22" s="99">
        <v>14.4</v>
      </c>
      <c r="N22" s="100">
        <v>18.2</v>
      </c>
      <c r="O22" s="100">
        <v>130</v>
      </c>
      <c r="P22" s="87" t="s">
        <v>22</v>
      </c>
      <c r="Q22" s="259"/>
    </row>
    <row r="23" spans="1:17" s="235" customFormat="1" ht="13.5" customHeight="1" thickBot="1">
      <c r="A23" s="317" t="s">
        <v>311</v>
      </c>
      <c r="B23" s="328" t="s">
        <v>281</v>
      </c>
      <c r="C23" s="80">
        <v>44348</v>
      </c>
      <c r="D23" s="344">
        <v>42979</v>
      </c>
      <c r="E23" s="81">
        <v>3.750684931506849</v>
      </c>
      <c r="F23" s="76">
        <f t="shared" si="0"/>
        <v>21</v>
      </c>
      <c r="G23" s="303">
        <v>10</v>
      </c>
      <c r="H23" s="85">
        <v>1.617</v>
      </c>
      <c r="I23" s="76">
        <v>42.85</v>
      </c>
      <c r="J23" s="84">
        <v>54.81</v>
      </c>
      <c r="K23" s="84" t="s">
        <v>173</v>
      </c>
      <c r="L23" s="84">
        <v>9.1</v>
      </c>
      <c r="M23" s="84">
        <v>12.06</v>
      </c>
      <c r="N23" s="84" t="s">
        <v>177</v>
      </c>
      <c r="O23" s="76">
        <v>138</v>
      </c>
      <c r="P23" s="76">
        <v>13</v>
      </c>
      <c r="Q23" s="259"/>
    </row>
    <row r="24" spans="1:17" s="235" customFormat="1" ht="13.5" thickBot="1">
      <c r="A24" s="318"/>
      <c r="B24" s="329"/>
      <c r="C24" s="120">
        <v>44440</v>
      </c>
      <c r="D24" s="344"/>
      <c r="E24" s="81">
        <v>4.002739726027397</v>
      </c>
      <c r="F24" s="76">
        <f t="shared" si="0"/>
        <v>22</v>
      </c>
      <c r="G24" s="284"/>
      <c r="H24" s="85">
        <v>1.618</v>
      </c>
      <c r="I24" s="76">
        <v>39.4</v>
      </c>
      <c r="J24" s="84">
        <v>53.28</v>
      </c>
      <c r="K24" s="84" t="s">
        <v>174</v>
      </c>
      <c r="L24" s="84">
        <v>8.34</v>
      </c>
      <c r="M24" s="84">
        <v>11.77</v>
      </c>
      <c r="N24" s="84" t="s">
        <v>178</v>
      </c>
      <c r="O24" s="76">
        <v>138</v>
      </c>
      <c r="P24" s="76">
        <v>14</v>
      </c>
      <c r="Q24" s="259"/>
    </row>
    <row r="25" spans="1:17" s="235" customFormat="1" ht="13.5" thickBot="1">
      <c r="A25" s="318"/>
      <c r="B25" s="329"/>
      <c r="C25" s="370">
        <v>44348</v>
      </c>
      <c r="D25" s="344"/>
      <c r="E25" s="302">
        <v>3.750684931506849</v>
      </c>
      <c r="F25" s="76">
        <f t="shared" si="0"/>
        <v>23</v>
      </c>
      <c r="G25" s="284"/>
      <c r="H25" s="85">
        <v>1.617</v>
      </c>
      <c r="I25" s="76">
        <v>41.17</v>
      </c>
      <c r="J25" s="84">
        <v>54.23</v>
      </c>
      <c r="K25" s="84" t="s">
        <v>175</v>
      </c>
      <c r="L25" s="84">
        <v>8.75</v>
      </c>
      <c r="M25" s="84">
        <v>12.01</v>
      </c>
      <c r="N25" s="84" t="s">
        <v>179</v>
      </c>
      <c r="O25" s="76">
        <v>138</v>
      </c>
      <c r="P25" s="76">
        <v>15</v>
      </c>
      <c r="Q25" s="259"/>
    </row>
    <row r="26" spans="1:17" s="235" customFormat="1" ht="13.5" thickBot="1">
      <c r="A26" s="318"/>
      <c r="B26" s="329"/>
      <c r="C26" s="284"/>
      <c r="D26" s="344"/>
      <c r="E26" s="284"/>
      <c r="F26" s="76">
        <f t="shared" si="0"/>
        <v>24</v>
      </c>
      <c r="G26" s="284"/>
      <c r="H26" s="85">
        <v>1.617</v>
      </c>
      <c r="I26" s="76">
        <v>41.6</v>
      </c>
      <c r="J26" s="84">
        <v>53.9</v>
      </c>
      <c r="K26" s="84" t="s">
        <v>176</v>
      </c>
      <c r="L26" s="84">
        <v>8.83</v>
      </c>
      <c r="M26" s="84">
        <v>11.87</v>
      </c>
      <c r="N26" s="84" t="s">
        <v>180</v>
      </c>
      <c r="O26" s="76">
        <v>138</v>
      </c>
      <c r="P26" s="76">
        <v>16</v>
      </c>
      <c r="Q26" s="259"/>
    </row>
    <row r="27" spans="1:16" ht="13.5" thickBot="1">
      <c r="A27" s="342"/>
      <c r="B27" s="335"/>
      <c r="C27" s="326">
        <v>44440</v>
      </c>
      <c r="D27" s="324">
        <v>42948</v>
      </c>
      <c r="E27" s="327">
        <v>4.087671232876712</v>
      </c>
      <c r="F27" s="87">
        <f>F31+1</f>
        <v>26</v>
      </c>
      <c r="G27" s="308">
        <v>100</v>
      </c>
      <c r="H27" s="127">
        <v>1.619</v>
      </c>
      <c r="I27" s="99">
        <v>58.891906395406785</v>
      </c>
      <c r="J27" s="99">
        <v>74.37361306453847</v>
      </c>
      <c r="K27" s="99" t="s">
        <v>255</v>
      </c>
      <c r="L27" s="99">
        <v>12.122804336158193</v>
      </c>
      <c r="M27" s="99">
        <v>16.08527057692308</v>
      </c>
      <c r="N27" s="99" t="s">
        <v>259</v>
      </c>
      <c r="O27" s="100">
        <v>137</v>
      </c>
      <c r="P27" s="87" t="s">
        <v>22</v>
      </c>
    </row>
    <row r="28" spans="1:16" ht="13.5" thickBot="1">
      <c r="A28" s="342"/>
      <c r="B28" s="335"/>
      <c r="C28" s="325"/>
      <c r="D28" s="325"/>
      <c r="E28" s="345"/>
      <c r="F28" s="87">
        <f>F27+1</f>
        <v>27</v>
      </c>
      <c r="G28" s="325"/>
      <c r="H28" s="127">
        <v>1.619</v>
      </c>
      <c r="I28" s="99">
        <v>58.96980412437931</v>
      </c>
      <c r="J28" s="99">
        <v>74.00787694353062</v>
      </c>
      <c r="K28" s="99" t="s">
        <v>256</v>
      </c>
      <c r="L28" s="99">
        <v>12.13348158045977</v>
      </c>
      <c r="M28" s="99">
        <v>15.977824846938775</v>
      </c>
      <c r="N28" s="99" t="s">
        <v>242</v>
      </c>
      <c r="O28" s="100">
        <v>137</v>
      </c>
      <c r="P28" s="87" t="s">
        <v>22</v>
      </c>
    </row>
    <row r="29" spans="1:16" ht="13.5" thickBot="1">
      <c r="A29" s="342"/>
      <c r="B29" s="335"/>
      <c r="C29" s="95">
        <v>44348</v>
      </c>
      <c r="D29" s="325"/>
      <c r="E29" s="90">
        <v>3.835616438356164</v>
      </c>
      <c r="F29" s="87">
        <f>F28+1</f>
        <v>28</v>
      </c>
      <c r="G29" s="325"/>
      <c r="H29" s="127">
        <v>1.619</v>
      </c>
      <c r="I29" s="99">
        <v>58.121567541089554</v>
      </c>
      <c r="J29" s="99">
        <v>72.871978929</v>
      </c>
      <c r="K29" s="99" t="s">
        <v>257</v>
      </c>
      <c r="L29" s="99">
        <v>11.964860559701494</v>
      </c>
      <c r="M29" s="99">
        <v>15.751517500000002</v>
      </c>
      <c r="N29" s="106" t="s">
        <v>260</v>
      </c>
      <c r="O29" s="100">
        <v>137</v>
      </c>
      <c r="P29" s="87" t="s">
        <v>22</v>
      </c>
    </row>
    <row r="30" spans="1:16" ht="13.5" thickBot="1">
      <c r="A30" s="342"/>
      <c r="B30" s="335"/>
      <c r="C30" s="121">
        <v>44440</v>
      </c>
      <c r="D30" s="325"/>
      <c r="E30" s="90">
        <v>4.087671232876712</v>
      </c>
      <c r="F30" s="87">
        <f>F29+1</f>
        <v>29</v>
      </c>
      <c r="G30" s="325"/>
      <c r="H30" s="127">
        <v>1.619</v>
      </c>
      <c r="I30" s="99">
        <v>58.826404783</v>
      </c>
      <c r="J30" s="99">
        <v>74.27467826084616</v>
      </c>
      <c r="K30" s="100" t="s">
        <v>258</v>
      </c>
      <c r="L30" s="99">
        <v>12.113353055555555</v>
      </c>
      <c r="M30" s="99">
        <v>16.067385363247865</v>
      </c>
      <c r="N30" s="99" t="s">
        <v>240</v>
      </c>
      <c r="O30" s="100">
        <v>137</v>
      </c>
      <c r="P30" s="87" t="s">
        <v>22</v>
      </c>
    </row>
    <row r="31" spans="1:17" s="235" customFormat="1" ht="13.5" thickBot="1">
      <c r="A31" s="342"/>
      <c r="B31" s="335"/>
      <c r="C31" s="80">
        <v>43922</v>
      </c>
      <c r="D31" s="86">
        <v>42736</v>
      </c>
      <c r="E31" s="81">
        <v>3.249315068493151</v>
      </c>
      <c r="F31" s="76">
        <f>F26+1</f>
        <v>25</v>
      </c>
      <c r="G31" s="76">
        <v>10</v>
      </c>
      <c r="H31" s="82">
        <v>1.614</v>
      </c>
      <c r="I31" s="84">
        <v>36</v>
      </c>
      <c r="J31" s="84">
        <v>53.6</v>
      </c>
      <c r="K31" s="84">
        <v>67</v>
      </c>
      <c r="L31" s="84">
        <v>9</v>
      </c>
      <c r="M31" s="84">
        <v>12.1</v>
      </c>
      <c r="N31" s="84">
        <v>18.9</v>
      </c>
      <c r="O31" s="78">
        <v>135</v>
      </c>
      <c r="P31" s="76" t="s">
        <v>22</v>
      </c>
      <c r="Q31" s="259"/>
    </row>
    <row r="32" spans="1:17" s="235" customFormat="1" ht="13.5" thickBot="1">
      <c r="A32" s="343"/>
      <c r="B32" s="336"/>
      <c r="C32" s="93">
        <v>43922</v>
      </c>
      <c r="D32" s="118">
        <v>42736</v>
      </c>
      <c r="E32" s="90">
        <v>3.249315068493151</v>
      </c>
      <c r="F32" s="87">
        <f>F30+1</f>
        <v>30</v>
      </c>
      <c r="G32" s="87">
        <v>100</v>
      </c>
      <c r="H32" s="141">
        <v>1.616</v>
      </c>
      <c r="I32" s="91">
        <v>56.9</v>
      </c>
      <c r="J32" s="91">
        <v>70.4</v>
      </c>
      <c r="K32" s="91">
        <v>83.1</v>
      </c>
      <c r="L32" s="91">
        <v>11.7</v>
      </c>
      <c r="M32" s="91">
        <v>15.2</v>
      </c>
      <c r="N32" s="91">
        <v>19</v>
      </c>
      <c r="O32" s="88">
        <v>135</v>
      </c>
      <c r="P32" s="87" t="s">
        <v>22</v>
      </c>
      <c r="Q32" s="259"/>
    </row>
    <row r="33" spans="1:17" s="235" customFormat="1" ht="13.5" customHeight="1" thickBot="1">
      <c r="A33" s="317" t="s">
        <v>312</v>
      </c>
      <c r="B33" s="328" t="s">
        <v>281</v>
      </c>
      <c r="C33" s="374">
        <v>43891</v>
      </c>
      <c r="D33" s="344">
        <v>42948</v>
      </c>
      <c r="E33" s="302">
        <v>2.5835616438356164</v>
      </c>
      <c r="F33" s="76">
        <f t="shared" si="0"/>
        <v>31</v>
      </c>
      <c r="G33" s="303">
        <v>10</v>
      </c>
      <c r="H33" s="85">
        <v>1.621</v>
      </c>
      <c r="I33" s="76">
        <v>43.96</v>
      </c>
      <c r="J33" s="84">
        <v>59.88</v>
      </c>
      <c r="K33" s="84" t="s">
        <v>79</v>
      </c>
      <c r="L33" s="84">
        <v>9.5</v>
      </c>
      <c r="M33" s="84">
        <v>13.54</v>
      </c>
      <c r="N33" s="76" t="s">
        <v>72</v>
      </c>
      <c r="O33" s="78">
        <v>137</v>
      </c>
      <c r="P33" s="104" t="s">
        <v>22</v>
      </c>
      <c r="Q33" s="259"/>
    </row>
    <row r="34" spans="1:17" s="235" customFormat="1" ht="13.5" thickBot="1">
      <c r="A34" s="318"/>
      <c r="B34" s="329"/>
      <c r="C34" s="374"/>
      <c r="D34" s="344"/>
      <c r="E34" s="302"/>
      <c r="F34" s="76">
        <f t="shared" si="0"/>
        <v>32</v>
      </c>
      <c r="G34" s="303"/>
      <c r="H34" s="85">
        <v>1.621</v>
      </c>
      <c r="I34" s="76">
        <v>44.09</v>
      </c>
      <c r="J34" s="84">
        <v>58.28</v>
      </c>
      <c r="K34" s="84" t="s">
        <v>78</v>
      </c>
      <c r="L34" s="84">
        <v>9.51</v>
      </c>
      <c r="M34" s="84">
        <v>13.22</v>
      </c>
      <c r="N34" s="76" t="s">
        <v>73</v>
      </c>
      <c r="O34" s="78">
        <v>137</v>
      </c>
      <c r="P34" s="104" t="s">
        <v>22</v>
      </c>
      <c r="Q34" s="259"/>
    </row>
    <row r="35" spans="1:17" s="235" customFormat="1" ht="13.5" thickBot="1">
      <c r="A35" s="318"/>
      <c r="B35" s="329"/>
      <c r="C35" s="374"/>
      <c r="D35" s="344"/>
      <c r="E35" s="302"/>
      <c r="F35" s="76">
        <f t="shared" si="0"/>
        <v>33</v>
      </c>
      <c r="G35" s="303"/>
      <c r="H35" s="85">
        <v>1.621</v>
      </c>
      <c r="I35" s="76">
        <v>43.92</v>
      </c>
      <c r="J35" s="84">
        <v>57.88</v>
      </c>
      <c r="K35" s="84" t="s">
        <v>77</v>
      </c>
      <c r="L35" s="84">
        <v>9.49</v>
      </c>
      <c r="M35" s="84">
        <v>13.08</v>
      </c>
      <c r="N35" s="76" t="s">
        <v>74</v>
      </c>
      <c r="O35" s="78">
        <v>137</v>
      </c>
      <c r="P35" s="104" t="s">
        <v>22</v>
      </c>
      <c r="Q35" s="259"/>
    </row>
    <row r="36" spans="1:17" s="235" customFormat="1" ht="13.5" thickBot="1">
      <c r="A36" s="318"/>
      <c r="B36" s="329"/>
      <c r="C36" s="374"/>
      <c r="D36" s="344"/>
      <c r="E36" s="302"/>
      <c r="F36" s="76">
        <f t="shared" si="0"/>
        <v>34</v>
      </c>
      <c r="G36" s="303"/>
      <c r="H36" s="85">
        <v>1.621</v>
      </c>
      <c r="I36" s="76">
        <v>44.07</v>
      </c>
      <c r="J36" s="84">
        <v>62.05</v>
      </c>
      <c r="K36" s="84" t="s">
        <v>76</v>
      </c>
      <c r="L36" s="84">
        <v>9.51</v>
      </c>
      <c r="M36" s="84">
        <v>14.04</v>
      </c>
      <c r="N36" s="76" t="s">
        <v>75</v>
      </c>
      <c r="O36" s="78">
        <v>137</v>
      </c>
      <c r="P36" s="104" t="s">
        <v>22</v>
      </c>
      <c r="Q36" s="259"/>
    </row>
    <row r="37" spans="1:16" ht="13.5" thickBot="1">
      <c r="A37" s="340"/>
      <c r="B37" s="335"/>
      <c r="C37" s="324">
        <v>43891</v>
      </c>
      <c r="D37" s="324">
        <v>42948</v>
      </c>
      <c r="E37" s="327">
        <v>2.5835616438356164</v>
      </c>
      <c r="F37" s="87">
        <f>F41+1</f>
        <v>36</v>
      </c>
      <c r="G37" s="308">
        <v>100</v>
      </c>
      <c r="H37" s="106">
        <v>1.613</v>
      </c>
      <c r="I37" s="99">
        <v>59.190563282999996</v>
      </c>
      <c r="J37" s="100">
        <v>70.49</v>
      </c>
      <c r="K37" s="99" t="s">
        <v>223</v>
      </c>
      <c r="L37" s="99">
        <v>12.2206275</v>
      </c>
      <c r="M37" s="100">
        <v>15.08</v>
      </c>
      <c r="N37" s="99" t="s">
        <v>227</v>
      </c>
      <c r="O37" s="100">
        <v>137</v>
      </c>
      <c r="P37" s="87" t="s">
        <v>22</v>
      </c>
    </row>
    <row r="38" spans="1:16" ht="13.5" thickBot="1">
      <c r="A38" s="340"/>
      <c r="B38" s="335"/>
      <c r="C38" s="325"/>
      <c r="D38" s="325"/>
      <c r="E38" s="325"/>
      <c r="F38" s="87">
        <f>F37+1</f>
        <v>37</v>
      </c>
      <c r="G38" s="325"/>
      <c r="H38" s="106">
        <v>1.613</v>
      </c>
      <c r="I38" s="99">
        <v>60.68036274659999</v>
      </c>
      <c r="J38" s="99">
        <v>71.7655019832857</v>
      </c>
      <c r="K38" s="99" t="s">
        <v>224</v>
      </c>
      <c r="L38" s="99">
        <v>12.526933</v>
      </c>
      <c r="M38" s="99">
        <v>15.32727226190476</v>
      </c>
      <c r="N38" s="99" t="s">
        <v>228</v>
      </c>
      <c r="O38" s="100">
        <v>137</v>
      </c>
      <c r="P38" s="87" t="s">
        <v>22</v>
      </c>
    </row>
    <row r="39" spans="1:16" ht="13.5" thickBot="1">
      <c r="A39" s="340"/>
      <c r="B39" s="335"/>
      <c r="C39" s="325"/>
      <c r="D39" s="325"/>
      <c r="E39" s="325"/>
      <c r="F39" s="87">
        <f>F38+1</f>
        <v>38</v>
      </c>
      <c r="G39" s="325"/>
      <c r="H39" s="106">
        <v>1.614</v>
      </c>
      <c r="I39" s="99">
        <v>60.97570269963157</v>
      </c>
      <c r="J39" s="100">
        <v>72.74</v>
      </c>
      <c r="K39" s="99" t="s">
        <v>225</v>
      </c>
      <c r="L39" s="99">
        <v>12.596142938596493</v>
      </c>
      <c r="M39" s="100">
        <v>15.56</v>
      </c>
      <c r="N39" s="99" t="s">
        <v>229</v>
      </c>
      <c r="O39" s="100">
        <v>137</v>
      </c>
      <c r="P39" s="87" t="s">
        <v>22</v>
      </c>
    </row>
    <row r="40" spans="1:16" ht="13.5" thickBot="1">
      <c r="A40" s="340"/>
      <c r="B40" s="336"/>
      <c r="C40" s="325"/>
      <c r="D40" s="325"/>
      <c r="E40" s="325"/>
      <c r="F40" s="87">
        <f>F39+1</f>
        <v>39</v>
      </c>
      <c r="G40" s="325"/>
      <c r="H40" s="106">
        <v>1.613</v>
      </c>
      <c r="I40" s="100">
        <v>61.15</v>
      </c>
      <c r="J40" s="100">
        <v>73.02</v>
      </c>
      <c r="K40" s="99" t="s">
        <v>226</v>
      </c>
      <c r="L40" s="100">
        <v>12.63</v>
      </c>
      <c r="M40" s="100">
        <v>15.62</v>
      </c>
      <c r="N40" s="99" t="s">
        <v>230</v>
      </c>
      <c r="O40" s="100">
        <v>137</v>
      </c>
      <c r="P40" s="87" t="s">
        <v>22</v>
      </c>
    </row>
    <row r="41" spans="1:17" s="235" customFormat="1" ht="13.5" thickBot="1">
      <c r="A41" s="340"/>
      <c r="B41" s="328" t="s">
        <v>278</v>
      </c>
      <c r="C41" s="80">
        <v>43160</v>
      </c>
      <c r="D41" s="79">
        <v>42705</v>
      </c>
      <c r="E41" s="81">
        <v>1.2465753424657535</v>
      </c>
      <c r="F41" s="76">
        <f>F36+1</f>
        <v>35</v>
      </c>
      <c r="G41" s="76">
        <v>10</v>
      </c>
      <c r="H41" s="82">
        <v>1.595</v>
      </c>
      <c r="I41" s="84">
        <v>42</v>
      </c>
      <c r="J41" s="84">
        <v>56.2</v>
      </c>
      <c r="K41" s="84">
        <v>62</v>
      </c>
      <c r="L41" s="84">
        <v>9</v>
      </c>
      <c r="M41" s="84">
        <v>12.6</v>
      </c>
      <c r="N41" s="84">
        <v>20.2</v>
      </c>
      <c r="O41" s="78">
        <v>144</v>
      </c>
      <c r="P41" s="76" t="s">
        <v>22</v>
      </c>
      <c r="Q41" s="259"/>
    </row>
    <row r="42" spans="1:17" ht="13.5" thickBot="1">
      <c r="A42" s="338"/>
      <c r="B42" s="336"/>
      <c r="C42" s="149">
        <v>43160</v>
      </c>
      <c r="D42" s="144">
        <v>42705</v>
      </c>
      <c r="E42" s="145">
        <v>1.2465753424657535</v>
      </c>
      <c r="F42" s="142">
        <f>F40+1</f>
        <v>40</v>
      </c>
      <c r="G42" s="142">
        <v>100</v>
      </c>
      <c r="H42" s="150">
        <v>1.596</v>
      </c>
      <c r="I42" s="146">
        <v>62</v>
      </c>
      <c r="J42" s="146">
        <v>64.7</v>
      </c>
      <c r="K42" s="146">
        <v>73</v>
      </c>
      <c r="L42" s="146">
        <v>12.9</v>
      </c>
      <c r="M42" s="146">
        <v>13.5</v>
      </c>
      <c r="N42" s="146">
        <v>16.4</v>
      </c>
      <c r="O42" s="143">
        <v>144</v>
      </c>
      <c r="P42" s="142" t="s">
        <v>22</v>
      </c>
      <c r="Q42" s="260"/>
    </row>
    <row r="43" spans="1:17" s="235" customFormat="1" ht="13.5" customHeight="1" thickBot="1">
      <c r="A43" s="317" t="s">
        <v>313</v>
      </c>
      <c r="B43" s="328" t="s">
        <v>281</v>
      </c>
      <c r="C43" s="349">
        <v>46722</v>
      </c>
      <c r="D43" s="369">
        <v>42979</v>
      </c>
      <c r="E43" s="327">
        <v>10.254794520547945</v>
      </c>
      <c r="F43" s="87">
        <f t="shared" si="0"/>
        <v>41</v>
      </c>
      <c r="G43" s="300">
        <v>10</v>
      </c>
      <c r="H43" s="94">
        <v>1.621</v>
      </c>
      <c r="I43" s="87">
        <v>40.3</v>
      </c>
      <c r="J43" s="91">
        <v>61.25</v>
      </c>
      <c r="K43" s="91" t="s">
        <v>142</v>
      </c>
      <c r="L43" s="91">
        <v>8.66</v>
      </c>
      <c r="M43" s="91">
        <v>13.83</v>
      </c>
      <c r="N43" s="91" t="s">
        <v>146</v>
      </c>
      <c r="O43" s="87">
        <v>143</v>
      </c>
      <c r="P43" s="87">
        <v>9</v>
      </c>
      <c r="Q43" s="259"/>
    </row>
    <row r="44" spans="1:17" s="240" customFormat="1" ht="13.5" thickBot="1">
      <c r="A44" s="318"/>
      <c r="B44" s="329"/>
      <c r="C44" s="349"/>
      <c r="D44" s="369"/>
      <c r="E44" s="327"/>
      <c r="F44" s="87">
        <f t="shared" si="0"/>
        <v>42</v>
      </c>
      <c r="G44" s="300"/>
      <c r="H44" s="97">
        <v>1.622</v>
      </c>
      <c r="I44" s="96">
        <v>39.16</v>
      </c>
      <c r="J44" s="98">
        <v>60.69</v>
      </c>
      <c r="K44" s="98" t="s">
        <v>143</v>
      </c>
      <c r="L44" s="98">
        <v>8.42</v>
      </c>
      <c r="M44" s="98">
        <v>13.73</v>
      </c>
      <c r="N44" s="98" t="s">
        <v>147</v>
      </c>
      <c r="O44" s="87">
        <v>143</v>
      </c>
      <c r="P44" s="96">
        <v>10</v>
      </c>
      <c r="Q44" s="261"/>
    </row>
    <row r="45" spans="1:16" ht="13.5" thickBot="1">
      <c r="A45" s="318"/>
      <c r="B45" s="329"/>
      <c r="C45" s="349"/>
      <c r="D45" s="369"/>
      <c r="E45" s="327"/>
      <c r="F45" s="87">
        <f t="shared" si="0"/>
        <v>43</v>
      </c>
      <c r="G45" s="300"/>
      <c r="H45" s="97">
        <v>1.622</v>
      </c>
      <c r="I45" s="91">
        <v>39.84</v>
      </c>
      <c r="J45" s="99">
        <v>61.93</v>
      </c>
      <c r="K45" s="99" t="s">
        <v>144</v>
      </c>
      <c r="L45" s="99">
        <v>8.61</v>
      </c>
      <c r="M45" s="99">
        <v>14.06</v>
      </c>
      <c r="N45" s="99" t="s">
        <v>148</v>
      </c>
      <c r="O45" s="87">
        <v>143</v>
      </c>
      <c r="P45" s="100">
        <v>11</v>
      </c>
    </row>
    <row r="46" spans="1:16" ht="13.5" thickBot="1">
      <c r="A46" s="318"/>
      <c r="B46" s="329"/>
      <c r="C46" s="349"/>
      <c r="D46" s="369"/>
      <c r="E46" s="327"/>
      <c r="F46" s="87">
        <f t="shared" si="0"/>
        <v>44</v>
      </c>
      <c r="G46" s="300"/>
      <c r="H46" s="97">
        <v>1.622</v>
      </c>
      <c r="I46" s="100">
        <v>42.65</v>
      </c>
      <c r="J46" s="99">
        <v>62.46</v>
      </c>
      <c r="K46" s="99" t="s">
        <v>145</v>
      </c>
      <c r="L46" s="99">
        <v>9.18</v>
      </c>
      <c r="M46" s="99">
        <v>14.08</v>
      </c>
      <c r="N46" s="99" t="s">
        <v>149</v>
      </c>
      <c r="O46" s="87">
        <v>143</v>
      </c>
      <c r="P46" s="96">
        <v>12</v>
      </c>
    </row>
    <row r="47" spans="1:16" ht="13.5" thickBot="1">
      <c r="A47" s="340"/>
      <c r="B47" s="330"/>
      <c r="C47" s="306">
        <v>46722</v>
      </c>
      <c r="D47" s="306">
        <v>42948</v>
      </c>
      <c r="E47" s="302">
        <v>10.33972602739726</v>
      </c>
      <c r="F47" s="76">
        <f t="shared" si="0"/>
        <v>45</v>
      </c>
      <c r="G47" s="312">
        <v>100</v>
      </c>
      <c r="H47" s="102">
        <v>1.623</v>
      </c>
      <c r="I47" s="103">
        <v>62.31044502984</v>
      </c>
      <c r="J47" s="103">
        <v>73.02049751905872</v>
      </c>
      <c r="K47" s="104" t="s">
        <v>261</v>
      </c>
      <c r="L47" s="103">
        <v>12.946113000000006</v>
      </c>
      <c r="M47" s="103">
        <v>15.662670734375002</v>
      </c>
      <c r="N47" s="104" t="s">
        <v>265</v>
      </c>
      <c r="O47" s="104">
        <v>143</v>
      </c>
      <c r="P47" s="104" t="s">
        <v>22</v>
      </c>
    </row>
    <row r="48" spans="1:16" ht="13.5" thickBot="1">
      <c r="A48" s="340"/>
      <c r="B48" s="330"/>
      <c r="C48" s="312"/>
      <c r="D48" s="323"/>
      <c r="E48" s="312"/>
      <c r="F48" s="76">
        <f t="shared" si="0"/>
        <v>46</v>
      </c>
      <c r="G48" s="312"/>
      <c r="H48" s="102">
        <v>1.621</v>
      </c>
      <c r="I48" s="103">
        <v>61.005157491</v>
      </c>
      <c r="J48" s="103">
        <v>69.989137269</v>
      </c>
      <c r="K48" s="104" t="s">
        <v>262</v>
      </c>
      <c r="L48" s="103">
        <v>12.667729166666668</v>
      </c>
      <c r="M48" s="103">
        <v>14.962554642857144</v>
      </c>
      <c r="N48" s="103" t="s">
        <v>266</v>
      </c>
      <c r="O48" s="104">
        <v>143</v>
      </c>
      <c r="P48" s="104" t="s">
        <v>22</v>
      </c>
    </row>
    <row r="49" spans="1:16" ht="13.5" thickBot="1">
      <c r="A49" s="340"/>
      <c r="B49" s="330"/>
      <c r="C49" s="312"/>
      <c r="D49" s="323"/>
      <c r="E49" s="312"/>
      <c r="F49" s="76">
        <f t="shared" si="0"/>
        <v>47</v>
      </c>
      <c r="G49" s="312"/>
      <c r="H49" s="102">
        <v>1.621</v>
      </c>
      <c r="I49" s="103">
        <v>61.660503825130434</v>
      </c>
      <c r="J49" s="103">
        <v>71.41364833199998</v>
      </c>
      <c r="K49" s="104" t="s">
        <v>263</v>
      </c>
      <c r="L49" s="103">
        <v>12.82718326086957</v>
      </c>
      <c r="M49" s="103">
        <v>15.297326666666669</v>
      </c>
      <c r="N49" s="104" t="s">
        <v>267</v>
      </c>
      <c r="O49" s="104">
        <v>143</v>
      </c>
      <c r="P49" s="104" t="s">
        <v>22</v>
      </c>
    </row>
    <row r="50" spans="1:16" ht="13.5" thickBot="1">
      <c r="A50" s="338"/>
      <c r="B50" s="331"/>
      <c r="C50" s="312"/>
      <c r="D50" s="323"/>
      <c r="E50" s="312"/>
      <c r="F50" s="76">
        <f t="shared" si="0"/>
        <v>48</v>
      </c>
      <c r="G50" s="312"/>
      <c r="H50" s="102">
        <v>1.622</v>
      </c>
      <c r="I50" s="103">
        <v>62.44787018700001</v>
      </c>
      <c r="J50" s="103">
        <v>73.01634881025</v>
      </c>
      <c r="K50" s="104" t="s">
        <v>264</v>
      </c>
      <c r="L50" s="103">
        <v>12.990360833333334</v>
      </c>
      <c r="M50" s="103">
        <v>15.671124687499999</v>
      </c>
      <c r="N50" s="104" t="s">
        <v>268</v>
      </c>
      <c r="O50" s="104">
        <v>143</v>
      </c>
      <c r="P50" s="104" t="s">
        <v>22</v>
      </c>
    </row>
    <row r="51" spans="1:16" ht="27.75" customHeight="1" thickBot="1">
      <c r="A51" s="317" t="s">
        <v>314</v>
      </c>
      <c r="B51" s="328" t="s">
        <v>281</v>
      </c>
      <c r="C51" s="124">
        <v>46357</v>
      </c>
      <c r="D51" s="89">
        <v>42705</v>
      </c>
      <c r="E51" s="90">
        <v>10.005479452054795</v>
      </c>
      <c r="F51" s="87">
        <f t="shared" si="0"/>
        <v>49</v>
      </c>
      <c r="G51" s="87">
        <v>10</v>
      </c>
      <c r="H51" s="106">
        <v>1.617</v>
      </c>
      <c r="I51" s="99">
        <v>36.1</v>
      </c>
      <c r="J51" s="99">
        <v>62.1</v>
      </c>
      <c r="K51" s="99">
        <v>69</v>
      </c>
      <c r="L51" s="99">
        <v>7.8</v>
      </c>
      <c r="M51" s="99">
        <v>14.2</v>
      </c>
      <c r="N51" s="99">
        <v>18.3</v>
      </c>
      <c r="O51" s="87">
        <v>143</v>
      </c>
      <c r="P51" s="100" t="s">
        <v>22</v>
      </c>
    </row>
    <row r="52" spans="1:16" ht="27.75" customHeight="1" thickBot="1">
      <c r="A52" s="338"/>
      <c r="B52" s="331"/>
      <c r="C52" s="101">
        <v>46357</v>
      </c>
      <c r="D52" s="79">
        <v>42705</v>
      </c>
      <c r="E52" s="81">
        <v>10.005479452054795</v>
      </c>
      <c r="F52" s="76">
        <f t="shared" si="0"/>
        <v>50</v>
      </c>
      <c r="G52" s="76">
        <v>100</v>
      </c>
      <c r="H52" s="102">
        <v>1.617</v>
      </c>
      <c r="I52" s="103">
        <v>63.7</v>
      </c>
      <c r="J52" s="103">
        <v>73.7</v>
      </c>
      <c r="K52" s="103">
        <v>83.8</v>
      </c>
      <c r="L52" s="103">
        <v>13</v>
      </c>
      <c r="M52" s="103">
        <v>15.8</v>
      </c>
      <c r="N52" s="103">
        <v>18.9</v>
      </c>
      <c r="O52" s="76">
        <v>143</v>
      </c>
      <c r="P52" s="104" t="s">
        <v>22</v>
      </c>
    </row>
    <row r="53" spans="1:16" ht="13.5" customHeight="1" thickBot="1">
      <c r="A53" s="337" t="s">
        <v>315</v>
      </c>
      <c r="B53" s="328" t="s">
        <v>281</v>
      </c>
      <c r="C53" s="349">
        <v>44562</v>
      </c>
      <c r="D53" s="324">
        <v>43009</v>
      </c>
      <c r="E53" s="327">
        <v>4.2</v>
      </c>
      <c r="F53" s="87">
        <f t="shared" si="0"/>
        <v>51</v>
      </c>
      <c r="G53" s="300">
        <v>10</v>
      </c>
      <c r="H53" s="106">
        <v>1.622</v>
      </c>
      <c r="I53" s="100">
        <v>42.65</v>
      </c>
      <c r="J53" s="99">
        <v>57.51</v>
      </c>
      <c r="K53" s="99" t="s">
        <v>196</v>
      </c>
      <c r="L53" s="99">
        <v>9.07</v>
      </c>
      <c r="M53" s="99">
        <v>12.74</v>
      </c>
      <c r="N53" s="99" t="s">
        <v>200</v>
      </c>
      <c r="O53" s="87">
        <v>142</v>
      </c>
      <c r="P53" s="100">
        <v>5</v>
      </c>
    </row>
    <row r="54" spans="1:16" ht="13.5" thickBot="1">
      <c r="A54" s="307"/>
      <c r="B54" s="329"/>
      <c r="C54" s="325"/>
      <c r="D54" s="325"/>
      <c r="E54" s="325"/>
      <c r="F54" s="87">
        <f t="shared" si="0"/>
        <v>52</v>
      </c>
      <c r="G54" s="325"/>
      <c r="H54" s="106">
        <v>1.621</v>
      </c>
      <c r="I54" s="100">
        <v>43.72</v>
      </c>
      <c r="J54" s="99">
        <v>58.55</v>
      </c>
      <c r="K54" s="99" t="s">
        <v>197</v>
      </c>
      <c r="L54" s="99">
        <v>9.28</v>
      </c>
      <c r="M54" s="99">
        <v>12.93</v>
      </c>
      <c r="N54" s="99" t="s">
        <v>200</v>
      </c>
      <c r="O54" s="87">
        <v>142</v>
      </c>
      <c r="P54" s="100">
        <v>6</v>
      </c>
    </row>
    <row r="55" spans="1:16" ht="13.5" thickBot="1">
      <c r="A55" s="307"/>
      <c r="B55" s="329"/>
      <c r="C55" s="325"/>
      <c r="D55" s="325"/>
      <c r="E55" s="325"/>
      <c r="F55" s="87">
        <f t="shared" si="0"/>
        <v>53</v>
      </c>
      <c r="G55" s="325"/>
      <c r="H55" s="106">
        <v>1.622</v>
      </c>
      <c r="I55" s="100">
        <v>41.72</v>
      </c>
      <c r="J55" s="99">
        <v>57.63</v>
      </c>
      <c r="K55" s="99" t="s">
        <v>198</v>
      </c>
      <c r="L55" s="99">
        <v>8.88</v>
      </c>
      <c r="M55" s="99">
        <v>12.79</v>
      </c>
      <c r="N55" s="99" t="s">
        <v>201</v>
      </c>
      <c r="O55" s="87">
        <v>142</v>
      </c>
      <c r="P55" s="100">
        <v>7</v>
      </c>
    </row>
    <row r="56" spans="1:16" ht="13.5" thickBot="1">
      <c r="A56" s="307"/>
      <c r="B56" s="329"/>
      <c r="C56" s="325"/>
      <c r="D56" s="325"/>
      <c r="E56" s="325"/>
      <c r="F56" s="87">
        <f t="shared" si="0"/>
        <v>54</v>
      </c>
      <c r="G56" s="325"/>
      <c r="H56" s="106">
        <v>1.621</v>
      </c>
      <c r="I56" s="100">
        <v>43.71</v>
      </c>
      <c r="J56" s="99">
        <v>58.59</v>
      </c>
      <c r="K56" s="99" t="s">
        <v>199</v>
      </c>
      <c r="L56" s="99">
        <v>9.28</v>
      </c>
      <c r="M56" s="99">
        <v>12.94</v>
      </c>
      <c r="N56" s="99" t="s">
        <v>202</v>
      </c>
      <c r="O56" s="87">
        <v>142</v>
      </c>
      <c r="P56" s="100">
        <v>8</v>
      </c>
    </row>
    <row r="57" spans="1:16" ht="13.5" thickBot="1">
      <c r="A57" s="340"/>
      <c r="B57" s="330"/>
      <c r="C57" s="306">
        <v>44562</v>
      </c>
      <c r="D57" s="353">
        <v>43038</v>
      </c>
      <c r="E57" s="302">
        <v>4.175342465753425</v>
      </c>
      <c r="F57" s="76">
        <f t="shared" si="0"/>
        <v>55</v>
      </c>
      <c r="G57" s="309">
        <v>100</v>
      </c>
      <c r="H57" s="111">
        <v>1.622</v>
      </c>
      <c r="I57" s="104">
        <v>62.93</v>
      </c>
      <c r="J57" s="103">
        <v>78.24</v>
      </c>
      <c r="K57" s="104">
        <v>90.511</v>
      </c>
      <c r="L57" s="103">
        <v>12.95</v>
      </c>
      <c r="M57" s="103">
        <v>16.84</v>
      </c>
      <c r="N57" s="103">
        <v>20.627</v>
      </c>
      <c r="O57" s="104">
        <v>143</v>
      </c>
      <c r="P57" s="104">
        <v>9</v>
      </c>
    </row>
    <row r="58" spans="1:16" ht="13.5" thickBot="1">
      <c r="A58" s="340"/>
      <c r="B58" s="330"/>
      <c r="C58" s="323"/>
      <c r="D58" s="310"/>
      <c r="E58" s="323"/>
      <c r="F58" s="76">
        <f t="shared" si="0"/>
        <v>56</v>
      </c>
      <c r="G58" s="310"/>
      <c r="H58" s="111">
        <v>1.621</v>
      </c>
      <c r="I58" s="104">
        <v>63.32</v>
      </c>
      <c r="J58" s="103">
        <v>78.6</v>
      </c>
      <c r="K58" s="104">
        <v>90.569</v>
      </c>
      <c r="L58" s="103">
        <v>13.03</v>
      </c>
      <c r="M58" s="103">
        <v>16.91</v>
      </c>
      <c r="N58" s="103">
        <v>20.639</v>
      </c>
      <c r="O58" s="104">
        <v>143</v>
      </c>
      <c r="P58" s="104">
        <v>10</v>
      </c>
    </row>
    <row r="59" spans="1:16" ht="13.5" thickBot="1">
      <c r="A59" s="340"/>
      <c r="B59" s="330"/>
      <c r="C59" s="323"/>
      <c r="D59" s="310"/>
      <c r="E59" s="323"/>
      <c r="F59" s="76">
        <f t="shared" si="0"/>
        <v>57</v>
      </c>
      <c r="G59" s="310"/>
      <c r="H59" s="111">
        <v>1.622</v>
      </c>
      <c r="I59" s="104">
        <v>63.08</v>
      </c>
      <c r="J59" s="104">
        <v>78.5</v>
      </c>
      <c r="K59" s="104">
        <v>90.65</v>
      </c>
      <c r="L59" s="104">
        <v>12.95</v>
      </c>
      <c r="M59" s="103">
        <v>16.89</v>
      </c>
      <c r="N59" s="103">
        <v>20.65</v>
      </c>
      <c r="O59" s="104">
        <v>142</v>
      </c>
      <c r="P59" s="104">
        <v>11</v>
      </c>
    </row>
    <row r="60" spans="1:16" ht="13.5" thickBot="1">
      <c r="A60" s="338"/>
      <c r="B60" s="331"/>
      <c r="C60" s="323"/>
      <c r="D60" s="311"/>
      <c r="E60" s="323"/>
      <c r="F60" s="76">
        <f t="shared" si="0"/>
        <v>58</v>
      </c>
      <c r="G60" s="311"/>
      <c r="H60" s="111">
        <v>1.621</v>
      </c>
      <c r="I60" s="103">
        <v>62.8</v>
      </c>
      <c r="J60" s="103">
        <v>78.1</v>
      </c>
      <c r="K60" s="103">
        <v>89.71</v>
      </c>
      <c r="L60" s="103">
        <v>12.92</v>
      </c>
      <c r="M60" s="103">
        <v>16.8</v>
      </c>
      <c r="N60" s="103">
        <v>20.39</v>
      </c>
      <c r="O60" s="104">
        <v>142</v>
      </c>
      <c r="P60" s="104">
        <v>12</v>
      </c>
    </row>
    <row r="61" spans="1:16" ht="80.25" customHeight="1" thickBot="1">
      <c r="A61" s="337" t="s">
        <v>316</v>
      </c>
      <c r="B61" s="328" t="s">
        <v>302</v>
      </c>
      <c r="C61" s="93">
        <v>42278</v>
      </c>
      <c r="D61" s="105">
        <v>42795</v>
      </c>
      <c r="E61" s="113">
        <v>-1.4164383561643836</v>
      </c>
      <c r="F61" s="87">
        <f t="shared" si="0"/>
        <v>59</v>
      </c>
      <c r="G61" s="87">
        <v>10</v>
      </c>
      <c r="H61" s="129">
        <v>1.61</v>
      </c>
      <c r="I61" s="99">
        <v>37.1</v>
      </c>
      <c r="J61" s="99">
        <v>53.1</v>
      </c>
      <c r="K61" s="99">
        <v>61.9</v>
      </c>
      <c r="L61" s="99">
        <v>8</v>
      </c>
      <c r="M61" s="99">
        <v>11.9</v>
      </c>
      <c r="N61" s="99">
        <v>19</v>
      </c>
      <c r="O61" s="88">
        <v>145</v>
      </c>
      <c r="P61" s="100" t="s">
        <v>22</v>
      </c>
    </row>
    <row r="62" spans="1:16" ht="79.5" customHeight="1" thickBot="1">
      <c r="A62" s="338"/>
      <c r="B62" s="331"/>
      <c r="C62" s="80">
        <v>42278</v>
      </c>
      <c r="D62" s="107">
        <v>42736</v>
      </c>
      <c r="E62" s="108">
        <v>-1.2547945205479452</v>
      </c>
      <c r="F62" s="76">
        <f t="shared" si="0"/>
        <v>60</v>
      </c>
      <c r="G62" s="76">
        <v>100</v>
      </c>
      <c r="H62" s="109">
        <v>1.61</v>
      </c>
      <c r="I62" s="103">
        <v>62.2</v>
      </c>
      <c r="J62" s="103">
        <v>78.1</v>
      </c>
      <c r="K62" s="103">
        <v>88.9</v>
      </c>
      <c r="L62" s="103">
        <v>12.8</v>
      </c>
      <c r="M62" s="103">
        <v>16.9</v>
      </c>
      <c r="N62" s="103">
        <v>20.5</v>
      </c>
      <c r="O62" s="78">
        <v>145</v>
      </c>
      <c r="P62" s="104" t="s">
        <v>22</v>
      </c>
    </row>
    <row r="63" spans="1:16" ht="13.5" customHeight="1" thickBot="1">
      <c r="A63" s="337" t="s">
        <v>317</v>
      </c>
      <c r="B63" s="328" t="s">
        <v>281</v>
      </c>
      <c r="C63" s="349">
        <v>43466</v>
      </c>
      <c r="D63" s="324">
        <v>42979</v>
      </c>
      <c r="E63" s="327">
        <v>1.3342465753424657</v>
      </c>
      <c r="F63" s="87">
        <f t="shared" si="0"/>
        <v>61</v>
      </c>
      <c r="G63" s="300">
        <v>10</v>
      </c>
      <c r="H63" s="106">
        <v>1.605</v>
      </c>
      <c r="I63" s="100">
        <v>39.69</v>
      </c>
      <c r="J63" s="99">
        <v>54.43</v>
      </c>
      <c r="K63" s="99" t="s">
        <v>188</v>
      </c>
      <c r="L63" s="99">
        <v>8.45</v>
      </c>
      <c r="M63" s="99">
        <v>12.11</v>
      </c>
      <c r="N63" s="99" t="s">
        <v>192</v>
      </c>
      <c r="O63" s="88">
        <v>136</v>
      </c>
      <c r="P63" s="87">
        <v>13</v>
      </c>
    </row>
    <row r="64" spans="1:16" ht="13.5" thickBot="1">
      <c r="A64" s="307"/>
      <c r="B64" s="329"/>
      <c r="C64" s="325"/>
      <c r="D64" s="325"/>
      <c r="E64" s="325"/>
      <c r="F64" s="87">
        <f t="shared" si="0"/>
        <v>62</v>
      </c>
      <c r="G64" s="325"/>
      <c r="H64" s="106">
        <v>1.607</v>
      </c>
      <c r="I64" s="100">
        <v>41.2</v>
      </c>
      <c r="J64" s="99">
        <v>55.86</v>
      </c>
      <c r="K64" s="99" t="s">
        <v>189</v>
      </c>
      <c r="L64" s="99">
        <v>8.78</v>
      </c>
      <c r="M64" s="99">
        <v>12.41</v>
      </c>
      <c r="N64" s="99" t="s">
        <v>193</v>
      </c>
      <c r="O64" s="88">
        <v>136</v>
      </c>
      <c r="P64" s="87">
        <v>14</v>
      </c>
    </row>
    <row r="65" spans="1:16" ht="13.5" thickBot="1">
      <c r="A65" s="307"/>
      <c r="B65" s="329"/>
      <c r="C65" s="325"/>
      <c r="D65" s="325"/>
      <c r="E65" s="325"/>
      <c r="F65" s="87">
        <f t="shared" si="0"/>
        <v>63</v>
      </c>
      <c r="G65" s="325"/>
      <c r="H65" s="106">
        <v>1.606</v>
      </c>
      <c r="I65" s="100">
        <v>41.26</v>
      </c>
      <c r="J65" s="99">
        <v>55.55</v>
      </c>
      <c r="K65" s="99" t="s">
        <v>190</v>
      </c>
      <c r="L65" s="99">
        <v>8.77</v>
      </c>
      <c r="M65" s="99">
        <v>12.31</v>
      </c>
      <c r="N65" s="99" t="s">
        <v>194</v>
      </c>
      <c r="O65" s="88">
        <v>136</v>
      </c>
      <c r="P65" s="87">
        <v>15</v>
      </c>
    </row>
    <row r="66" spans="1:16" ht="13.5" thickBot="1">
      <c r="A66" s="307"/>
      <c r="B66" s="329"/>
      <c r="C66" s="325"/>
      <c r="D66" s="325"/>
      <c r="E66" s="325"/>
      <c r="F66" s="87">
        <f t="shared" si="0"/>
        <v>64</v>
      </c>
      <c r="G66" s="325"/>
      <c r="H66" s="106">
        <v>1.607</v>
      </c>
      <c r="I66" s="100">
        <v>38.76</v>
      </c>
      <c r="J66" s="99">
        <v>52.95</v>
      </c>
      <c r="K66" s="99" t="s">
        <v>191</v>
      </c>
      <c r="L66" s="99">
        <v>8.26</v>
      </c>
      <c r="M66" s="99">
        <v>11.77</v>
      </c>
      <c r="N66" s="99" t="s">
        <v>195</v>
      </c>
      <c r="O66" s="88">
        <v>136</v>
      </c>
      <c r="P66" s="87">
        <v>16</v>
      </c>
    </row>
    <row r="67" spans="1:16" ht="13.5" thickBot="1">
      <c r="A67" s="340"/>
      <c r="B67" s="330"/>
      <c r="C67" s="306">
        <v>43466</v>
      </c>
      <c r="D67" s="306">
        <v>43101</v>
      </c>
      <c r="E67" s="302">
        <v>1</v>
      </c>
      <c r="F67" s="76">
        <f t="shared" si="0"/>
        <v>65</v>
      </c>
      <c r="G67" s="312">
        <v>100</v>
      </c>
      <c r="H67" s="102">
        <v>1.605</v>
      </c>
      <c r="I67" s="103">
        <v>56.61</v>
      </c>
      <c r="J67" s="103">
        <v>70.38</v>
      </c>
      <c r="K67" s="103">
        <v>84.619</v>
      </c>
      <c r="L67" s="103">
        <v>11.68</v>
      </c>
      <c r="M67" s="103">
        <v>15.21</v>
      </c>
      <c r="N67" s="103">
        <v>19.703</v>
      </c>
      <c r="O67" s="119">
        <v>136</v>
      </c>
      <c r="P67" s="104">
        <v>1</v>
      </c>
    </row>
    <row r="68" spans="1:16" ht="13.5" thickBot="1">
      <c r="A68" s="340"/>
      <c r="B68" s="330"/>
      <c r="C68" s="354"/>
      <c r="D68" s="354"/>
      <c r="E68" s="354"/>
      <c r="F68" s="76">
        <f t="shared" si="0"/>
        <v>66</v>
      </c>
      <c r="G68" s="354"/>
      <c r="H68" s="102">
        <v>1.605</v>
      </c>
      <c r="I68" s="103">
        <v>56.75</v>
      </c>
      <c r="J68" s="103">
        <v>70.51</v>
      </c>
      <c r="K68" s="103">
        <v>85.751</v>
      </c>
      <c r="L68" s="103">
        <v>11.7</v>
      </c>
      <c r="M68" s="103">
        <v>15.23</v>
      </c>
      <c r="N68" s="103">
        <v>20.091</v>
      </c>
      <c r="O68" s="119">
        <v>137</v>
      </c>
      <c r="P68" s="104">
        <v>2</v>
      </c>
    </row>
    <row r="69" spans="1:16" ht="13.5" thickBot="1">
      <c r="A69" s="340"/>
      <c r="B69" s="330"/>
      <c r="C69" s="354"/>
      <c r="D69" s="354"/>
      <c r="E69" s="354"/>
      <c r="F69" s="76">
        <f t="shared" si="0"/>
        <v>67</v>
      </c>
      <c r="G69" s="354"/>
      <c r="H69" s="102">
        <v>1.605</v>
      </c>
      <c r="I69" s="103">
        <v>56.75</v>
      </c>
      <c r="J69" s="103">
        <v>70.54</v>
      </c>
      <c r="K69" s="103">
        <v>86.1</v>
      </c>
      <c r="L69" s="103">
        <v>11.69</v>
      </c>
      <c r="M69" s="103">
        <v>15.23</v>
      </c>
      <c r="N69" s="103">
        <v>20.24</v>
      </c>
      <c r="O69" s="119">
        <v>137</v>
      </c>
      <c r="P69" s="104">
        <v>3</v>
      </c>
    </row>
    <row r="70" spans="1:16" ht="13.5" thickBot="1">
      <c r="A70" s="338"/>
      <c r="B70" s="331"/>
      <c r="C70" s="354"/>
      <c r="D70" s="354"/>
      <c r="E70" s="354"/>
      <c r="F70" s="76">
        <f t="shared" si="0"/>
        <v>68</v>
      </c>
      <c r="G70" s="354"/>
      <c r="H70" s="102">
        <v>1.606</v>
      </c>
      <c r="I70" s="103">
        <v>56.24</v>
      </c>
      <c r="J70" s="103">
        <v>70.17</v>
      </c>
      <c r="K70" s="103">
        <v>85.26</v>
      </c>
      <c r="L70" s="103">
        <v>11.6</v>
      </c>
      <c r="M70" s="103">
        <v>15.17</v>
      </c>
      <c r="N70" s="103">
        <v>20.02</v>
      </c>
      <c r="O70" s="119">
        <v>136</v>
      </c>
      <c r="P70" s="104">
        <v>4</v>
      </c>
    </row>
    <row r="71" spans="1:16" ht="13.5" thickBot="1">
      <c r="A71" s="337" t="s">
        <v>318</v>
      </c>
      <c r="B71" s="328" t="s">
        <v>281</v>
      </c>
      <c r="C71" s="367" t="s">
        <v>35</v>
      </c>
      <c r="D71" s="324">
        <v>42979</v>
      </c>
      <c r="E71" s="368" t="s">
        <v>276</v>
      </c>
      <c r="F71" s="87">
        <f t="shared" si="0"/>
        <v>69</v>
      </c>
      <c r="G71" s="300">
        <v>10</v>
      </c>
      <c r="H71" s="106">
        <v>1.625</v>
      </c>
      <c r="I71" s="100">
        <v>37</v>
      </c>
      <c r="J71" s="99">
        <v>59.1</v>
      </c>
      <c r="K71" s="99" t="s">
        <v>98</v>
      </c>
      <c r="L71" s="99">
        <v>7.83</v>
      </c>
      <c r="M71" s="99">
        <v>13.32</v>
      </c>
      <c r="N71" s="99" t="s">
        <v>99</v>
      </c>
      <c r="O71" s="88">
        <v>137</v>
      </c>
      <c r="P71" s="100">
        <v>5</v>
      </c>
    </row>
    <row r="72" spans="1:16" ht="13.5" thickBot="1">
      <c r="A72" s="307"/>
      <c r="B72" s="329"/>
      <c r="C72" s="325"/>
      <c r="D72" s="325"/>
      <c r="E72" s="325"/>
      <c r="F72" s="87">
        <f t="shared" si="0"/>
        <v>70</v>
      </c>
      <c r="G72" s="325"/>
      <c r="H72" s="112">
        <v>1.617</v>
      </c>
      <c r="I72" s="100">
        <v>39.75</v>
      </c>
      <c r="J72" s="99">
        <v>58.05</v>
      </c>
      <c r="K72" s="99" t="s">
        <v>95</v>
      </c>
      <c r="L72" s="99">
        <v>8.44</v>
      </c>
      <c r="M72" s="99">
        <v>12.97</v>
      </c>
      <c r="N72" s="99" t="s">
        <v>100</v>
      </c>
      <c r="O72" s="88">
        <v>137</v>
      </c>
      <c r="P72" s="100">
        <v>6</v>
      </c>
    </row>
    <row r="73" spans="1:16" ht="13.5" thickBot="1">
      <c r="A73" s="307"/>
      <c r="B73" s="329"/>
      <c r="C73" s="325"/>
      <c r="D73" s="325"/>
      <c r="E73" s="325"/>
      <c r="F73" s="87">
        <f aca="true" t="shared" si="1" ref="F73:F136">F72+1</f>
        <v>71</v>
      </c>
      <c r="G73" s="325"/>
      <c r="H73" s="106">
        <v>1.622</v>
      </c>
      <c r="I73" s="100">
        <v>37.73</v>
      </c>
      <c r="J73" s="99">
        <v>52.11</v>
      </c>
      <c r="K73" s="99" t="s">
        <v>96</v>
      </c>
      <c r="L73" s="99">
        <v>8</v>
      </c>
      <c r="M73" s="99">
        <v>11.59</v>
      </c>
      <c r="N73" s="99" t="s">
        <v>101</v>
      </c>
      <c r="O73" s="88">
        <v>130</v>
      </c>
      <c r="P73" s="100">
        <v>7</v>
      </c>
    </row>
    <row r="74" spans="1:16" ht="13.5" thickBot="1">
      <c r="A74" s="307"/>
      <c r="B74" s="329"/>
      <c r="C74" s="325"/>
      <c r="D74" s="325"/>
      <c r="E74" s="325"/>
      <c r="F74" s="87">
        <f t="shared" si="1"/>
        <v>72</v>
      </c>
      <c r="G74" s="325"/>
      <c r="H74" s="106">
        <v>1.622</v>
      </c>
      <c r="I74" s="100">
        <v>37.05</v>
      </c>
      <c r="J74" s="99">
        <v>58.12</v>
      </c>
      <c r="K74" s="99" t="s">
        <v>97</v>
      </c>
      <c r="L74" s="99">
        <v>7.85</v>
      </c>
      <c r="M74" s="99">
        <v>13.1</v>
      </c>
      <c r="N74" s="99" t="s">
        <v>102</v>
      </c>
      <c r="O74" s="88">
        <v>137</v>
      </c>
      <c r="P74" s="100">
        <v>8</v>
      </c>
    </row>
    <row r="75" spans="1:16" ht="13.5" thickBot="1">
      <c r="A75" s="340"/>
      <c r="B75" s="330"/>
      <c r="C75" s="346" t="s">
        <v>35</v>
      </c>
      <c r="D75" s="306">
        <v>43101</v>
      </c>
      <c r="E75" s="359" t="s">
        <v>276</v>
      </c>
      <c r="F75" s="76">
        <f t="shared" si="1"/>
        <v>73</v>
      </c>
      <c r="G75" s="312">
        <v>100</v>
      </c>
      <c r="H75" s="102">
        <v>1.622</v>
      </c>
      <c r="I75" s="103">
        <v>63.54</v>
      </c>
      <c r="J75" s="103">
        <v>75.75446296941531</v>
      </c>
      <c r="K75" s="103">
        <v>89.428</v>
      </c>
      <c r="L75" s="103">
        <v>13.17</v>
      </c>
      <c r="M75" s="103">
        <v>16.237744738877133</v>
      </c>
      <c r="N75" s="103">
        <v>21.04</v>
      </c>
      <c r="O75" s="119">
        <v>140</v>
      </c>
      <c r="P75" s="104">
        <v>5</v>
      </c>
    </row>
    <row r="76" spans="1:16" ht="13.5" thickBot="1">
      <c r="A76" s="340"/>
      <c r="B76" s="330"/>
      <c r="C76" s="323"/>
      <c r="D76" s="323"/>
      <c r="E76" s="323"/>
      <c r="F76" s="76">
        <f t="shared" si="1"/>
        <v>74</v>
      </c>
      <c r="G76" s="323"/>
      <c r="H76" s="102">
        <v>1.615</v>
      </c>
      <c r="I76" s="103">
        <v>57.96</v>
      </c>
      <c r="J76" s="103">
        <v>70.36726313024387</v>
      </c>
      <c r="K76" s="103">
        <v>84.35</v>
      </c>
      <c r="L76" s="103">
        <v>12.02</v>
      </c>
      <c r="M76" s="103">
        <v>15.157745533291315</v>
      </c>
      <c r="N76" s="103">
        <v>20.67</v>
      </c>
      <c r="O76" s="119">
        <v>134</v>
      </c>
      <c r="P76" s="104">
        <v>6</v>
      </c>
    </row>
    <row r="77" spans="1:16" ht="13.5" thickBot="1">
      <c r="A77" s="340"/>
      <c r="B77" s="330"/>
      <c r="C77" s="323"/>
      <c r="D77" s="323"/>
      <c r="E77" s="323"/>
      <c r="F77" s="76">
        <f t="shared" si="1"/>
        <v>75</v>
      </c>
      <c r="G77" s="323"/>
      <c r="H77" s="102">
        <v>1.622</v>
      </c>
      <c r="I77" s="103">
        <v>60.15</v>
      </c>
      <c r="J77" s="103">
        <v>71.81349664855719</v>
      </c>
      <c r="K77" s="103">
        <v>85.25</v>
      </c>
      <c r="L77" s="103">
        <v>12.47</v>
      </c>
      <c r="M77" s="103">
        <v>15.398315530105295</v>
      </c>
      <c r="N77" s="103">
        <v>20.52</v>
      </c>
      <c r="O77" s="119">
        <v>137</v>
      </c>
      <c r="P77" s="104">
        <v>7</v>
      </c>
    </row>
    <row r="78" spans="1:16" ht="13.5" thickBot="1">
      <c r="A78" s="338"/>
      <c r="B78" s="331"/>
      <c r="C78" s="323"/>
      <c r="D78" s="323"/>
      <c r="E78" s="323"/>
      <c r="F78" s="76">
        <f t="shared" si="1"/>
        <v>76</v>
      </c>
      <c r="G78" s="323"/>
      <c r="H78" s="102">
        <v>1.62</v>
      </c>
      <c r="I78" s="103">
        <v>59.95</v>
      </c>
      <c r="J78" s="103">
        <v>71.79430537911472</v>
      </c>
      <c r="K78" s="103">
        <v>79.96</v>
      </c>
      <c r="L78" s="103">
        <v>12.42</v>
      </c>
      <c r="M78" s="103">
        <v>15.401275641620236</v>
      </c>
      <c r="N78" s="103">
        <v>18.35</v>
      </c>
      <c r="O78" s="119">
        <v>132</v>
      </c>
      <c r="P78" s="104">
        <v>8</v>
      </c>
    </row>
    <row r="79" spans="1:16" ht="13.5" thickBot="1">
      <c r="A79" s="337" t="s">
        <v>319</v>
      </c>
      <c r="B79" s="328" t="s">
        <v>281</v>
      </c>
      <c r="C79" s="349">
        <v>44593</v>
      </c>
      <c r="D79" s="324">
        <v>42979</v>
      </c>
      <c r="E79" s="327">
        <v>4.421917808219178</v>
      </c>
      <c r="F79" s="87">
        <f t="shared" si="1"/>
        <v>77</v>
      </c>
      <c r="G79" s="300">
        <v>10</v>
      </c>
      <c r="H79" s="112">
        <v>1.623</v>
      </c>
      <c r="I79" s="100">
        <v>43.05</v>
      </c>
      <c r="J79" s="99">
        <v>53.47</v>
      </c>
      <c r="K79" s="99">
        <v>54.94940994139158</v>
      </c>
      <c r="L79" s="99">
        <v>9.14</v>
      </c>
      <c r="M79" s="99">
        <v>11.68</v>
      </c>
      <c r="N79" s="99">
        <v>12.215727304507167</v>
      </c>
      <c r="O79" s="127">
        <v>137</v>
      </c>
      <c r="P79" s="87">
        <v>9</v>
      </c>
    </row>
    <row r="80" spans="1:16" ht="13.5" thickBot="1">
      <c r="A80" s="341"/>
      <c r="B80" s="333"/>
      <c r="C80" s="325"/>
      <c r="D80" s="325"/>
      <c r="E80" s="325"/>
      <c r="F80" s="87">
        <f t="shared" si="1"/>
        <v>78</v>
      </c>
      <c r="G80" s="325"/>
      <c r="H80" s="112">
        <v>1.627</v>
      </c>
      <c r="I80" s="100">
        <v>42.73</v>
      </c>
      <c r="J80" s="99">
        <v>53.74</v>
      </c>
      <c r="K80" s="99">
        <v>55.00883800175766</v>
      </c>
      <c r="L80" s="99">
        <v>9.05</v>
      </c>
      <c r="M80" s="99">
        <v>11.74</v>
      </c>
      <c r="N80" s="99">
        <v>12.228109346238714</v>
      </c>
      <c r="O80" s="127">
        <v>137</v>
      </c>
      <c r="P80" s="96">
        <v>10</v>
      </c>
    </row>
    <row r="81" spans="1:16" ht="13.5" thickBot="1">
      <c r="A81" s="341"/>
      <c r="B81" s="333"/>
      <c r="C81" s="325"/>
      <c r="D81" s="325"/>
      <c r="E81" s="325"/>
      <c r="F81" s="87">
        <f t="shared" si="1"/>
        <v>79</v>
      </c>
      <c r="G81" s="325"/>
      <c r="H81" s="112">
        <v>1.621</v>
      </c>
      <c r="I81" s="100">
        <v>42.71</v>
      </c>
      <c r="J81" s="99">
        <v>52.99</v>
      </c>
      <c r="K81" s="99">
        <v>54.54338448387153</v>
      </c>
      <c r="L81" s="99">
        <v>9.08</v>
      </c>
      <c r="M81" s="99">
        <v>11.6</v>
      </c>
      <c r="N81" s="99">
        <v>12.159611243652012</v>
      </c>
      <c r="O81" s="127">
        <v>137</v>
      </c>
      <c r="P81" s="100">
        <v>11</v>
      </c>
    </row>
    <row r="82" spans="1:16" ht="13.5" thickBot="1">
      <c r="A82" s="341"/>
      <c r="B82" s="333"/>
      <c r="C82" s="325"/>
      <c r="D82" s="325"/>
      <c r="E82" s="325"/>
      <c r="F82" s="87">
        <f t="shared" si="1"/>
        <v>80</v>
      </c>
      <c r="G82" s="325"/>
      <c r="H82" s="112">
        <v>1.624</v>
      </c>
      <c r="I82" s="100">
        <v>42.55</v>
      </c>
      <c r="J82" s="99">
        <v>54.79</v>
      </c>
      <c r="K82" s="99">
        <v>56.091172056765394</v>
      </c>
      <c r="L82" s="99">
        <v>9.01</v>
      </c>
      <c r="M82" s="99">
        <v>12.04</v>
      </c>
      <c r="N82" s="99">
        <v>12.461540168360608</v>
      </c>
      <c r="O82" s="127">
        <v>139</v>
      </c>
      <c r="P82" s="96">
        <v>12</v>
      </c>
    </row>
    <row r="83" spans="1:16" ht="13.5" thickBot="1">
      <c r="A83" s="340"/>
      <c r="B83" s="330"/>
      <c r="C83" s="306">
        <v>44593</v>
      </c>
      <c r="D83" s="306">
        <v>43221</v>
      </c>
      <c r="E83" s="302">
        <v>3.758904109589041</v>
      </c>
      <c r="F83" s="76">
        <f t="shared" si="1"/>
        <v>81</v>
      </c>
      <c r="G83" s="312">
        <v>100</v>
      </c>
      <c r="H83" s="102">
        <v>1.627</v>
      </c>
      <c r="I83" s="103">
        <v>60.08</v>
      </c>
      <c r="J83" s="103">
        <v>75.9</v>
      </c>
      <c r="K83" s="103">
        <v>89.02555383225263</v>
      </c>
      <c r="L83" s="103">
        <v>12.31</v>
      </c>
      <c r="M83" s="103">
        <v>16.35</v>
      </c>
      <c r="N83" s="103">
        <v>20.35882107592142</v>
      </c>
      <c r="O83" s="119">
        <v>137</v>
      </c>
      <c r="P83" s="104">
        <v>13</v>
      </c>
    </row>
    <row r="84" spans="1:16" ht="13.5" thickBot="1">
      <c r="A84" s="340"/>
      <c r="B84" s="330"/>
      <c r="C84" s="323"/>
      <c r="D84" s="323"/>
      <c r="E84" s="323"/>
      <c r="F84" s="76">
        <f t="shared" si="1"/>
        <v>82</v>
      </c>
      <c r="G84" s="323"/>
      <c r="H84" s="102">
        <v>1.623</v>
      </c>
      <c r="I84" s="103">
        <v>59.8</v>
      </c>
      <c r="J84" s="103">
        <v>75.6</v>
      </c>
      <c r="K84" s="103">
        <v>88.36929746657631</v>
      </c>
      <c r="L84" s="103">
        <v>12.25</v>
      </c>
      <c r="M84" s="103">
        <v>16.25</v>
      </c>
      <c r="N84" s="103">
        <v>20.182197525904577</v>
      </c>
      <c r="O84" s="119">
        <v>136</v>
      </c>
      <c r="P84" s="104">
        <v>14</v>
      </c>
    </row>
    <row r="85" spans="1:16" ht="13.5" thickBot="1">
      <c r="A85" s="340"/>
      <c r="B85" s="330"/>
      <c r="C85" s="323"/>
      <c r="D85" s="323"/>
      <c r="E85" s="323"/>
      <c r="F85" s="76">
        <f t="shared" si="1"/>
        <v>83</v>
      </c>
      <c r="G85" s="323"/>
      <c r="H85" s="102">
        <v>1.623</v>
      </c>
      <c r="I85" s="103">
        <v>60.1</v>
      </c>
      <c r="J85" s="103">
        <v>76.15</v>
      </c>
      <c r="K85" s="103">
        <v>89.16537062061913</v>
      </c>
      <c r="L85" s="103">
        <v>12.35</v>
      </c>
      <c r="M85" s="103">
        <v>16.4</v>
      </c>
      <c r="N85" s="103">
        <v>20.373726321562643</v>
      </c>
      <c r="O85" s="104">
        <v>138</v>
      </c>
      <c r="P85" s="104">
        <v>15</v>
      </c>
    </row>
    <row r="86" spans="1:16" ht="13.5" thickBot="1">
      <c r="A86" s="338"/>
      <c r="B86" s="331"/>
      <c r="C86" s="323"/>
      <c r="D86" s="323"/>
      <c r="E86" s="323"/>
      <c r="F86" s="76">
        <f t="shared" si="1"/>
        <v>84</v>
      </c>
      <c r="G86" s="323"/>
      <c r="H86" s="102">
        <v>1.626</v>
      </c>
      <c r="I86" s="103">
        <v>60.5</v>
      </c>
      <c r="J86" s="103">
        <v>76.4</v>
      </c>
      <c r="K86" s="103">
        <v>88.49220844080243</v>
      </c>
      <c r="L86" s="103">
        <v>12.4</v>
      </c>
      <c r="M86" s="103">
        <v>16.43</v>
      </c>
      <c r="N86" s="103">
        <v>20.157988897344172</v>
      </c>
      <c r="O86" s="104">
        <v>138</v>
      </c>
      <c r="P86" s="104">
        <v>16</v>
      </c>
    </row>
    <row r="87" spans="1:16" ht="13.5" thickBot="1">
      <c r="A87" s="337" t="s">
        <v>320</v>
      </c>
      <c r="B87" s="328" t="s">
        <v>281</v>
      </c>
      <c r="C87" s="349">
        <v>44470</v>
      </c>
      <c r="D87" s="324">
        <v>42979</v>
      </c>
      <c r="E87" s="327">
        <v>4.0849315068493155</v>
      </c>
      <c r="F87" s="87">
        <f t="shared" si="1"/>
        <v>85</v>
      </c>
      <c r="G87" s="300">
        <v>10</v>
      </c>
      <c r="H87" s="106">
        <v>1.594</v>
      </c>
      <c r="I87" s="100">
        <v>38.38</v>
      </c>
      <c r="J87" s="99">
        <v>49.84</v>
      </c>
      <c r="K87" s="99" t="s">
        <v>134</v>
      </c>
      <c r="L87" s="99">
        <v>8.25</v>
      </c>
      <c r="M87" s="99">
        <v>11.05</v>
      </c>
      <c r="N87" s="99" t="s">
        <v>138</v>
      </c>
      <c r="O87" s="100">
        <v>129</v>
      </c>
      <c r="P87" s="100">
        <v>5</v>
      </c>
    </row>
    <row r="88" spans="1:16" ht="13.5" thickBot="1">
      <c r="A88" s="339"/>
      <c r="B88" s="329"/>
      <c r="C88" s="325"/>
      <c r="D88" s="325"/>
      <c r="E88" s="325"/>
      <c r="F88" s="87">
        <f t="shared" si="1"/>
        <v>86</v>
      </c>
      <c r="G88" s="325"/>
      <c r="H88" s="106">
        <v>1.594</v>
      </c>
      <c r="I88" s="100">
        <v>39.15</v>
      </c>
      <c r="J88" s="99">
        <v>50.49</v>
      </c>
      <c r="K88" s="99" t="s">
        <v>135</v>
      </c>
      <c r="L88" s="100">
        <v>8.38</v>
      </c>
      <c r="M88" s="99">
        <v>11.16</v>
      </c>
      <c r="N88" s="99" t="s">
        <v>139</v>
      </c>
      <c r="O88" s="100">
        <v>129</v>
      </c>
      <c r="P88" s="100">
        <v>6</v>
      </c>
    </row>
    <row r="89" spans="1:16" ht="13.5" thickBot="1">
      <c r="A89" s="339"/>
      <c r="B89" s="329"/>
      <c r="C89" s="325"/>
      <c r="D89" s="325"/>
      <c r="E89" s="325"/>
      <c r="F89" s="87">
        <f t="shared" si="1"/>
        <v>87</v>
      </c>
      <c r="G89" s="325"/>
      <c r="H89" s="106">
        <v>1.594</v>
      </c>
      <c r="I89" s="100">
        <v>39.37</v>
      </c>
      <c r="J89" s="99">
        <v>50.49</v>
      </c>
      <c r="K89" s="99" t="s">
        <v>136</v>
      </c>
      <c r="L89" s="99">
        <v>8.44</v>
      </c>
      <c r="M89" s="99">
        <v>11.15</v>
      </c>
      <c r="N89" s="99" t="s">
        <v>140</v>
      </c>
      <c r="O89" s="100">
        <v>129</v>
      </c>
      <c r="P89" s="100">
        <v>7</v>
      </c>
    </row>
    <row r="90" spans="1:16" ht="13.5" thickBot="1">
      <c r="A90" s="339"/>
      <c r="B90" s="329"/>
      <c r="C90" s="325"/>
      <c r="D90" s="325"/>
      <c r="E90" s="325"/>
      <c r="F90" s="87">
        <f t="shared" si="1"/>
        <v>88</v>
      </c>
      <c r="G90" s="325"/>
      <c r="H90" s="106">
        <v>1.594</v>
      </c>
      <c r="I90" s="100">
        <v>39.94</v>
      </c>
      <c r="J90" s="99">
        <v>50.73</v>
      </c>
      <c r="K90" s="99" t="s">
        <v>137</v>
      </c>
      <c r="L90" s="99">
        <v>8.53</v>
      </c>
      <c r="M90" s="99">
        <v>11.17</v>
      </c>
      <c r="N90" s="99" t="s">
        <v>141</v>
      </c>
      <c r="O90" s="100">
        <v>129</v>
      </c>
      <c r="P90" s="100">
        <v>8</v>
      </c>
    </row>
    <row r="91" spans="1:16" ht="13.5" thickBot="1">
      <c r="A91" s="340"/>
      <c r="B91" s="330"/>
      <c r="C91" s="306">
        <v>44470</v>
      </c>
      <c r="D91" s="306">
        <v>43221</v>
      </c>
      <c r="E91" s="302">
        <v>3.421917808219178</v>
      </c>
      <c r="F91" s="76">
        <f t="shared" si="1"/>
        <v>89</v>
      </c>
      <c r="G91" s="312">
        <v>100</v>
      </c>
      <c r="H91" s="102">
        <v>1.585</v>
      </c>
      <c r="I91" s="103">
        <v>52.9</v>
      </c>
      <c r="J91" s="103">
        <v>65.3</v>
      </c>
      <c r="K91" s="103">
        <v>70.86491822674883</v>
      </c>
      <c r="L91" s="103">
        <v>10.92</v>
      </c>
      <c r="M91" s="103">
        <v>14.05</v>
      </c>
      <c r="N91" s="103">
        <v>15.799518731201381</v>
      </c>
      <c r="O91" s="104">
        <v>129</v>
      </c>
      <c r="P91" s="104">
        <v>9</v>
      </c>
    </row>
    <row r="92" spans="1:16" ht="13.5" thickBot="1">
      <c r="A92" s="340"/>
      <c r="B92" s="330"/>
      <c r="C92" s="323"/>
      <c r="D92" s="323"/>
      <c r="E92" s="323"/>
      <c r="F92" s="76">
        <f t="shared" si="1"/>
        <v>90</v>
      </c>
      <c r="G92" s="323"/>
      <c r="H92" s="102">
        <v>1.592</v>
      </c>
      <c r="I92" s="103">
        <v>53</v>
      </c>
      <c r="J92" s="103">
        <v>66.1</v>
      </c>
      <c r="K92" s="103">
        <v>71.84488811597429</v>
      </c>
      <c r="L92" s="103">
        <v>10.9</v>
      </c>
      <c r="M92" s="103">
        <v>14.25</v>
      </c>
      <c r="N92" s="103">
        <v>16.00294088343227</v>
      </c>
      <c r="O92" s="104">
        <v>128</v>
      </c>
      <c r="P92" s="104">
        <v>10</v>
      </c>
    </row>
    <row r="93" spans="1:16" ht="13.5" thickBot="1">
      <c r="A93" s="340"/>
      <c r="B93" s="330"/>
      <c r="C93" s="323"/>
      <c r="D93" s="323"/>
      <c r="E93" s="323"/>
      <c r="F93" s="76">
        <f t="shared" si="1"/>
        <v>91</v>
      </c>
      <c r="G93" s="323"/>
      <c r="H93" s="102">
        <v>1.591</v>
      </c>
      <c r="I93" s="103">
        <v>53.2</v>
      </c>
      <c r="J93" s="103">
        <v>65.9</v>
      </c>
      <c r="K93" s="103">
        <v>71.76044235290757</v>
      </c>
      <c r="L93" s="103">
        <v>11</v>
      </c>
      <c r="M93" s="103">
        <v>14.2</v>
      </c>
      <c r="N93" s="103">
        <v>15.974211309604822</v>
      </c>
      <c r="O93" s="104">
        <v>129</v>
      </c>
      <c r="P93" s="104">
        <v>11</v>
      </c>
    </row>
    <row r="94" spans="1:16" ht="13.5" thickBot="1">
      <c r="A94" s="338"/>
      <c r="B94" s="331"/>
      <c r="C94" s="323"/>
      <c r="D94" s="323"/>
      <c r="E94" s="323"/>
      <c r="F94" s="76">
        <f t="shared" si="1"/>
        <v>92</v>
      </c>
      <c r="G94" s="323"/>
      <c r="H94" s="102">
        <v>1.592</v>
      </c>
      <c r="I94" s="103">
        <v>53.3</v>
      </c>
      <c r="J94" s="103">
        <v>66</v>
      </c>
      <c r="K94" s="103">
        <v>71.94564060170717</v>
      </c>
      <c r="L94" s="103">
        <v>11</v>
      </c>
      <c r="M94" s="103">
        <v>14.23</v>
      </c>
      <c r="N94" s="103">
        <v>16.06319693507968</v>
      </c>
      <c r="O94" s="104">
        <v>129</v>
      </c>
      <c r="P94" s="104">
        <v>12</v>
      </c>
    </row>
    <row r="95" spans="1:16" ht="13.5" customHeight="1" thickBot="1">
      <c r="A95" s="337" t="s">
        <v>321</v>
      </c>
      <c r="B95" s="355" t="s">
        <v>281</v>
      </c>
      <c r="C95" s="367" t="s">
        <v>303</v>
      </c>
      <c r="D95" s="324">
        <v>42979</v>
      </c>
      <c r="E95" s="372" t="s">
        <v>355</v>
      </c>
      <c r="F95" s="87">
        <f t="shared" si="1"/>
        <v>93</v>
      </c>
      <c r="G95" s="300">
        <v>10</v>
      </c>
      <c r="H95" s="106">
        <v>1.618</v>
      </c>
      <c r="I95" s="100">
        <v>32.88</v>
      </c>
      <c r="J95" s="99">
        <v>62.17</v>
      </c>
      <c r="K95" s="99" t="s">
        <v>106</v>
      </c>
      <c r="L95" s="99">
        <v>7.15</v>
      </c>
      <c r="M95" s="99">
        <v>14.39</v>
      </c>
      <c r="N95" s="99" t="s">
        <v>122</v>
      </c>
      <c r="O95" s="100">
        <v>137</v>
      </c>
      <c r="P95" s="100">
        <v>5</v>
      </c>
    </row>
    <row r="96" spans="1:16" ht="13.5" thickBot="1">
      <c r="A96" s="341"/>
      <c r="B96" s="356"/>
      <c r="C96" s="325"/>
      <c r="D96" s="325"/>
      <c r="E96" s="325"/>
      <c r="F96" s="87">
        <f t="shared" si="1"/>
        <v>94</v>
      </c>
      <c r="G96" s="325"/>
      <c r="H96" s="106">
        <v>1.619</v>
      </c>
      <c r="I96" s="100">
        <v>32.65</v>
      </c>
      <c r="J96" s="99">
        <v>62.31</v>
      </c>
      <c r="K96" s="99" t="s">
        <v>119</v>
      </c>
      <c r="L96" s="99">
        <v>7.1</v>
      </c>
      <c r="M96" s="99">
        <v>14.44</v>
      </c>
      <c r="N96" s="99" t="s">
        <v>123</v>
      </c>
      <c r="O96" s="100">
        <v>137</v>
      </c>
      <c r="P96" s="100">
        <v>6</v>
      </c>
    </row>
    <row r="97" spans="1:16" ht="13.5" thickBot="1">
      <c r="A97" s="341"/>
      <c r="B97" s="356"/>
      <c r="C97" s="325"/>
      <c r="D97" s="325"/>
      <c r="E97" s="325"/>
      <c r="F97" s="87">
        <f t="shared" si="1"/>
        <v>95</v>
      </c>
      <c r="G97" s="325"/>
      <c r="H97" s="106">
        <v>1.619</v>
      </c>
      <c r="I97" s="100">
        <v>34.41</v>
      </c>
      <c r="J97" s="99">
        <v>62.64</v>
      </c>
      <c r="K97" s="99" t="s">
        <v>120</v>
      </c>
      <c r="L97" s="99">
        <v>7.49</v>
      </c>
      <c r="M97" s="99">
        <v>14.5</v>
      </c>
      <c r="N97" s="99" t="s">
        <v>124</v>
      </c>
      <c r="O97" s="100">
        <v>137</v>
      </c>
      <c r="P97" s="100">
        <v>7</v>
      </c>
    </row>
    <row r="98" spans="1:16" ht="13.5" thickBot="1">
      <c r="A98" s="341"/>
      <c r="B98" s="356"/>
      <c r="C98" s="325"/>
      <c r="D98" s="325"/>
      <c r="E98" s="325"/>
      <c r="F98" s="87">
        <f t="shared" si="1"/>
        <v>96</v>
      </c>
      <c r="G98" s="325"/>
      <c r="H98" s="106">
        <v>1.62</v>
      </c>
      <c r="I98" s="100">
        <v>33.98</v>
      </c>
      <c r="J98" s="99">
        <v>62.67</v>
      </c>
      <c r="K98" s="99" t="s">
        <v>121</v>
      </c>
      <c r="L98" s="99">
        <v>7.41</v>
      </c>
      <c r="M98" s="99">
        <v>14.52</v>
      </c>
      <c r="N98" s="99" t="s">
        <v>125</v>
      </c>
      <c r="O98" s="100">
        <v>137</v>
      </c>
      <c r="P98" s="100">
        <v>8</v>
      </c>
    </row>
    <row r="99" spans="1:16" ht="13.5" thickBot="1">
      <c r="A99" s="340"/>
      <c r="B99" s="357" t="s">
        <v>281</v>
      </c>
      <c r="C99" s="346" t="s">
        <v>303</v>
      </c>
      <c r="D99" s="306">
        <v>43101</v>
      </c>
      <c r="E99" s="360" t="s">
        <v>304</v>
      </c>
      <c r="F99" s="76">
        <f t="shared" si="1"/>
        <v>97</v>
      </c>
      <c r="G99" s="312">
        <v>100</v>
      </c>
      <c r="H99" s="102">
        <v>1.619</v>
      </c>
      <c r="I99" s="103">
        <v>63.295514566853875</v>
      </c>
      <c r="J99" s="103">
        <v>74.53578047907037</v>
      </c>
      <c r="K99" s="103">
        <v>83.51643347622145</v>
      </c>
      <c r="L99" s="103">
        <v>13.278981941642206</v>
      </c>
      <c r="M99" s="103">
        <v>16.10000292151999</v>
      </c>
      <c r="N99" s="103">
        <v>18.91588598479584</v>
      </c>
      <c r="O99" s="104">
        <v>138</v>
      </c>
      <c r="P99" s="104">
        <v>9</v>
      </c>
    </row>
    <row r="100" spans="1:16" ht="13.5" thickBot="1">
      <c r="A100" s="340"/>
      <c r="B100" s="358"/>
      <c r="C100" s="323"/>
      <c r="D100" s="323"/>
      <c r="E100" s="323"/>
      <c r="F100" s="76">
        <f t="shared" si="1"/>
        <v>98</v>
      </c>
      <c r="G100" s="323"/>
      <c r="H100" s="102">
        <v>1.619</v>
      </c>
      <c r="I100" s="103">
        <v>59.63194688520791</v>
      </c>
      <c r="J100" s="103">
        <v>70.58711095510746</v>
      </c>
      <c r="K100" s="103">
        <v>83.77319622278263</v>
      </c>
      <c r="L100" s="103">
        <v>12.488258541483674</v>
      </c>
      <c r="M100" s="103">
        <v>15.2492879972309</v>
      </c>
      <c r="N100" s="103">
        <v>18.94323553062587</v>
      </c>
      <c r="O100" s="104">
        <v>138</v>
      </c>
      <c r="P100" s="104">
        <v>10</v>
      </c>
    </row>
    <row r="101" spans="1:16" ht="13.5" thickBot="1">
      <c r="A101" s="340"/>
      <c r="B101" s="358"/>
      <c r="C101" s="323"/>
      <c r="D101" s="323"/>
      <c r="E101" s="323"/>
      <c r="F101" s="76">
        <f t="shared" si="1"/>
        <v>99</v>
      </c>
      <c r="G101" s="323"/>
      <c r="H101" s="102">
        <v>1.619</v>
      </c>
      <c r="I101" s="103">
        <v>63.37652181167529</v>
      </c>
      <c r="J101" s="103">
        <v>75.06739114210316</v>
      </c>
      <c r="K101" s="103">
        <v>79.3389164583213</v>
      </c>
      <c r="L101" s="103">
        <v>13.303422852755295</v>
      </c>
      <c r="M101" s="103">
        <v>16.22972471474982</v>
      </c>
      <c r="N101" s="103">
        <v>17.995711044888438</v>
      </c>
      <c r="O101" s="104">
        <v>139</v>
      </c>
      <c r="P101" s="104">
        <v>11</v>
      </c>
    </row>
    <row r="102" spans="1:16" ht="13.5" thickBot="1">
      <c r="A102" s="338"/>
      <c r="B102" s="358"/>
      <c r="C102" s="323"/>
      <c r="D102" s="323"/>
      <c r="E102" s="323"/>
      <c r="F102" s="76">
        <f t="shared" si="1"/>
        <v>100</v>
      </c>
      <c r="G102" s="323"/>
      <c r="H102" s="102">
        <v>1.62</v>
      </c>
      <c r="I102" s="103">
        <v>63.011150432813736</v>
      </c>
      <c r="J102" s="103">
        <v>74.6533317798361</v>
      </c>
      <c r="K102" s="103">
        <v>83.52405461647476</v>
      </c>
      <c r="L102" s="103">
        <v>13.242382517429887</v>
      </c>
      <c r="M102" s="103">
        <v>16.15804001795497</v>
      </c>
      <c r="N102" s="103">
        <v>18.92683791065308</v>
      </c>
      <c r="O102" s="104">
        <v>138</v>
      </c>
      <c r="P102" s="104">
        <v>12</v>
      </c>
    </row>
    <row r="103" spans="1:16" ht="13.5" thickBot="1">
      <c r="A103" s="337" t="s">
        <v>322</v>
      </c>
      <c r="B103" s="328" t="s">
        <v>281</v>
      </c>
      <c r="C103" s="349">
        <v>44896</v>
      </c>
      <c r="D103" s="324">
        <v>42979</v>
      </c>
      <c r="E103" s="327">
        <v>5.252054794520548</v>
      </c>
      <c r="F103" s="87">
        <f t="shared" si="1"/>
        <v>101</v>
      </c>
      <c r="G103" s="300">
        <v>10</v>
      </c>
      <c r="H103" s="106">
        <v>1.61</v>
      </c>
      <c r="I103" s="100">
        <v>44.51</v>
      </c>
      <c r="J103" s="99">
        <v>53.98</v>
      </c>
      <c r="K103" s="99" t="s">
        <v>158</v>
      </c>
      <c r="L103" s="99">
        <v>9.48</v>
      </c>
      <c r="M103" s="99">
        <v>11.8</v>
      </c>
      <c r="N103" s="99" t="s">
        <v>162</v>
      </c>
      <c r="O103" s="100">
        <v>146</v>
      </c>
      <c r="P103" s="100">
        <v>5</v>
      </c>
    </row>
    <row r="104" spans="1:16" ht="13.5" thickBot="1">
      <c r="A104" s="341"/>
      <c r="B104" s="333"/>
      <c r="C104" s="325"/>
      <c r="D104" s="325"/>
      <c r="E104" s="325"/>
      <c r="F104" s="87">
        <f t="shared" si="1"/>
        <v>102</v>
      </c>
      <c r="G104" s="325"/>
      <c r="H104" s="106">
        <v>1.61</v>
      </c>
      <c r="I104" s="100">
        <v>44.45</v>
      </c>
      <c r="J104" s="99">
        <v>54.8</v>
      </c>
      <c r="K104" s="99" t="s">
        <v>159</v>
      </c>
      <c r="L104" s="99">
        <v>9.48</v>
      </c>
      <c r="M104" s="99">
        <v>12</v>
      </c>
      <c r="N104" s="99" t="s">
        <v>163</v>
      </c>
      <c r="O104" s="100">
        <v>146</v>
      </c>
      <c r="P104" s="100">
        <v>6</v>
      </c>
    </row>
    <row r="105" spans="1:16" ht="13.5" thickBot="1">
      <c r="A105" s="341"/>
      <c r="B105" s="333"/>
      <c r="C105" s="325"/>
      <c r="D105" s="325"/>
      <c r="E105" s="325"/>
      <c r="F105" s="87">
        <f t="shared" si="1"/>
        <v>103</v>
      </c>
      <c r="G105" s="325"/>
      <c r="H105" s="106">
        <v>1.611</v>
      </c>
      <c r="I105" s="100">
        <v>45.34</v>
      </c>
      <c r="J105" s="99">
        <v>54.85</v>
      </c>
      <c r="K105" s="99" t="s">
        <v>160</v>
      </c>
      <c r="L105" s="99">
        <v>9.67</v>
      </c>
      <c r="M105" s="99">
        <v>11.99</v>
      </c>
      <c r="N105" s="99" t="s">
        <v>164</v>
      </c>
      <c r="O105" s="100">
        <v>146</v>
      </c>
      <c r="P105" s="100">
        <v>7</v>
      </c>
    </row>
    <row r="106" spans="1:16" ht="13.5" thickBot="1">
      <c r="A106" s="341"/>
      <c r="B106" s="333"/>
      <c r="C106" s="325"/>
      <c r="D106" s="325"/>
      <c r="E106" s="325"/>
      <c r="F106" s="87">
        <f t="shared" si="1"/>
        <v>104</v>
      </c>
      <c r="G106" s="325"/>
      <c r="H106" s="106">
        <v>1.61</v>
      </c>
      <c r="I106" s="100">
        <v>44.15</v>
      </c>
      <c r="J106" s="99">
        <v>53.34</v>
      </c>
      <c r="K106" s="99" t="s">
        <v>161</v>
      </c>
      <c r="L106" s="99">
        <v>9.4</v>
      </c>
      <c r="M106" s="99">
        <v>11.65</v>
      </c>
      <c r="N106" s="99" t="s">
        <v>163</v>
      </c>
      <c r="O106" s="100">
        <v>146</v>
      </c>
      <c r="P106" s="100">
        <v>8</v>
      </c>
    </row>
    <row r="107" spans="1:16" ht="13.5" thickBot="1">
      <c r="A107" s="340"/>
      <c r="B107" s="330"/>
      <c r="C107" s="347">
        <v>44866</v>
      </c>
      <c r="D107" s="306">
        <v>43221</v>
      </c>
      <c r="E107" s="302">
        <v>4.506849315068493</v>
      </c>
      <c r="F107" s="76">
        <f t="shared" si="1"/>
        <v>105</v>
      </c>
      <c r="G107" s="312">
        <v>100</v>
      </c>
      <c r="H107" s="102">
        <v>1.619</v>
      </c>
      <c r="I107" s="104">
        <v>66.4</v>
      </c>
      <c r="J107" s="104">
        <v>80.2</v>
      </c>
      <c r="K107" s="103">
        <v>93.194</v>
      </c>
      <c r="L107" s="103">
        <v>13.6</v>
      </c>
      <c r="M107" s="103">
        <v>17.1</v>
      </c>
      <c r="N107" s="103">
        <v>21.128</v>
      </c>
      <c r="O107" s="104">
        <v>146</v>
      </c>
      <c r="P107" s="104">
        <v>1</v>
      </c>
    </row>
    <row r="108" spans="1:16" ht="13.5" thickBot="1">
      <c r="A108" s="340"/>
      <c r="B108" s="330"/>
      <c r="C108" s="348"/>
      <c r="D108" s="323"/>
      <c r="E108" s="323"/>
      <c r="F108" s="76">
        <f t="shared" si="1"/>
        <v>106</v>
      </c>
      <c r="G108" s="323"/>
      <c r="H108" s="102">
        <v>1.618</v>
      </c>
      <c r="I108" s="104">
        <v>66.5</v>
      </c>
      <c r="J108" s="104">
        <v>80.2</v>
      </c>
      <c r="K108" s="103">
        <v>93.72691074031806</v>
      </c>
      <c r="L108" s="104">
        <v>13.65</v>
      </c>
      <c r="M108" s="103">
        <v>17.1</v>
      </c>
      <c r="N108" s="103">
        <v>21.302549765623013</v>
      </c>
      <c r="O108" s="104">
        <v>147</v>
      </c>
      <c r="P108" s="104">
        <v>2</v>
      </c>
    </row>
    <row r="109" spans="1:16" ht="13.5" thickBot="1">
      <c r="A109" s="340"/>
      <c r="B109" s="330"/>
      <c r="C109" s="347">
        <v>44835</v>
      </c>
      <c r="D109" s="323"/>
      <c r="E109" s="323"/>
      <c r="F109" s="76">
        <f t="shared" si="1"/>
        <v>107</v>
      </c>
      <c r="G109" s="323"/>
      <c r="H109" s="102">
        <v>1.608</v>
      </c>
      <c r="I109" s="103">
        <v>64.4</v>
      </c>
      <c r="J109" s="104">
        <v>78.1</v>
      </c>
      <c r="K109" s="103">
        <v>93.27719432006464</v>
      </c>
      <c r="L109" s="104">
        <v>13.2</v>
      </c>
      <c r="M109" s="103">
        <v>16.7</v>
      </c>
      <c r="N109" s="103">
        <v>21.413120492438047</v>
      </c>
      <c r="O109" s="104">
        <v>146</v>
      </c>
      <c r="P109" s="104">
        <v>3</v>
      </c>
    </row>
    <row r="110" spans="1:16" ht="13.5" thickBot="1">
      <c r="A110" s="338"/>
      <c r="B110" s="331"/>
      <c r="C110" s="348"/>
      <c r="D110" s="323"/>
      <c r="E110" s="323"/>
      <c r="F110" s="76">
        <f t="shared" si="1"/>
        <v>108</v>
      </c>
      <c r="G110" s="323"/>
      <c r="H110" s="102">
        <v>1.607</v>
      </c>
      <c r="I110" s="103">
        <v>63.7</v>
      </c>
      <c r="J110" s="103">
        <v>78.3</v>
      </c>
      <c r="K110" s="103">
        <v>93.07395044380938</v>
      </c>
      <c r="L110" s="103">
        <v>13.1</v>
      </c>
      <c r="M110" s="103">
        <v>16.75</v>
      </c>
      <c r="N110" s="103">
        <v>21.423681318732324</v>
      </c>
      <c r="O110" s="104">
        <v>145</v>
      </c>
      <c r="P110" s="104">
        <v>4</v>
      </c>
    </row>
    <row r="111" spans="1:16" ht="13.5" thickBot="1">
      <c r="A111" s="337" t="s">
        <v>323</v>
      </c>
      <c r="B111" s="328" t="s">
        <v>281</v>
      </c>
      <c r="C111" s="365">
        <v>44531</v>
      </c>
      <c r="D111" s="324">
        <v>42979</v>
      </c>
      <c r="E111" s="301">
        <v>4.252054794520548</v>
      </c>
      <c r="F111" s="87">
        <f t="shared" si="1"/>
        <v>109</v>
      </c>
      <c r="G111" s="296">
        <v>10</v>
      </c>
      <c r="H111" s="106">
        <v>1.617</v>
      </c>
      <c r="I111" s="100">
        <v>35.5</v>
      </c>
      <c r="J111" s="99">
        <v>61.53</v>
      </c>
      <c r="K111" s="99" t="s">
        <v>115</v>
      </c>
      <c r="L111" s="99">
        <v>7.73</v>
      </c>
      <c r="M111" s="99">
        <v>14.19</v>
      </c>
      <c r="N111" s="99" t="s">
        <v>114</v>
      </c>
      <c r="O111" s="100">
        <v>137</v>
      </c>
      <c r="P111" s="100">
        <v>13</v>
      </c>
    </row>
    <row r="112" spans="1:16" ht="13.5" thickBot="1">
      <c r="A112" s="341"/>
      <c r="B112" s="329"/>
      <c r="C112" s="325"/>
      <c r="D112" s="325"/>
      <c r="E112" s="297"/>
      <c r="F112" s="87">
        <f t="shared" si="1"/>
        <v>110</v>
      </c>
      <c r="G112" s="297"/>
      <c r="H112" s="106">
        <v>1.616</v>
      </c>
      <c r="I112" s="100">
        <v>36.25</v>
      </c>
      <c r="J112" s="99">
        <v>61.45</v>
      </c>
      <c r="K112" s="99" t="s">
        <v>116</v>
      </c>
      <c r="L112" s="99">
        <v>7.86</v>
      </c>
      <c r="M112" s="99">
        <v>14.1</v>
      </c>
      <c r="N112" s="99" t="s">
        <v>111</v>
      </c>
      <c r="O112" s="100">
        <v>137</v>
      </c>
      <c r="P112" s="100">
        <v>14</v>
      </c>
    </row>
    <row r="113" spans="1:16" ht="13.5" thickBot="1">
      <c r="A113" s="341"/>
      <c r="B113" s="329"/>
      <c r="C113" s="325"/>
      <c r="D113" s="325"/>
      <c r="E113" s="297"/>
      <c r="F113" s="87">
        <f t="shared" si="1"/>
        <v>111</v>
      </c>
      <c r="G113" s="297"/>
      <c r="H113" s="106">
        <v>1.617</v>
      </c>
      <c r="I113" s="100">
        <v>33.69</v>
      </c>
      <c r="J113" s="99">
        <v>61.28</v>
      </c>
      <c r="K113" s="99" t="s">
        <v>117</v>
      </c>
      <c r="L113" s="99">
        <v>7.3</v>
      </c>
      <c r="M113" s="99">
        <v>14.12</v>
      </c>
      <c r="N113" s="99" t="s">
        <v>112</v>
      </c>
      <c r="O113" s="100">
        <v>137</v>
      </c>
      <c r="P113" s="100">
        <v>15</v>
      </c>
    </row>
    <row r="114" spans="1:16" ht="13.5" thickBot="1">
      <c r="A114" s="341"/>
      <c r="B114" s="329"/>
      <c r="C114" s="325"/>
      <c r="D114" s="325"/>
      <c r="E114" s="298"/>
      <c r="F114" s="87">
        <f t="shared" si="1"/>
        <v>112</v>
      </c>
      <c r="G114" s="298"/>
      <c r="H114" s="106">
        <v>1.616</v>
      </c>
      <c r="I114" s="100">
        <v>35.1</v>
      </c>
      <c r="J114" s="99">
        <v>61.33</v>
      </c>
      <c r="K114" s="99" t="s">
        <v>118</v>
      </c>
      <c r="L114" s="99">
        <v>7.61</v>
      </c>
      <c r="M114" s="99">
        <v>14.11</v>
      </c>
      <c r="N114" s="99" t="s">
        <v>113</v>
      </c>
      <c r="O114" s="100">
        <v>137</v>
      </c>
      <c r="P114" s="100">
        <v>16</v>
      </c>
    </row>
    <row r="115" spans="1:16" ht="13.5" thickBot="1">
      <c r="A115" s="340"/>
      <c r="B115" s="330"/>
      <c r="C115" s="306">
        <v>44531</v>
      </c>
      <c r="D115" s="306">
        <v>43101</v>
      </c>
      <c r="E115" s="302">
        <v>3.9178082191780823</v>
      </c>
      <c r="F115" s="76">
        <f t="shared" si="1"/>
        <v>113</v>
      </c>
      <c r="G115" s="312">
        <v>100</v>
      </c>
      <c r="H115" s="102">
        <v>1.616</v>
      </c>
      <c r="I115" s="103">
        <v>61.47517194335201</v>
      </c>
      <c r="J115" s="103">
        <v>72.994963168831</v>
      </c>
      <c r="K115" s="103">
        <v>83.46624341811854</v>
      </c>
      <c r="L115" s="103">
        <v>12.919075981642102</v>
      </c>
      <c r="M115" s="103">
        <v>15.808557247800227</v>
      </c>
      <c r="N115" s="103">
        <v>19.283924552657542</v>
      </c>
      <c r="O115" s="104">
        <v>137</v>
      </c>
      <c r="P115" s="104">
        <v>13</v>
      </c>
    </row>
    <row r="116" spans="1:16" ht="13.5" thickBot="1">
      <c r="A116" s="340"/>
      <c r="B116" s="330"/>
      <c r="C116" s="323"/>
      <c r="D116" s="323"/>
      <c r="E116" s="323"/>
      <c r="F116" s="76">
        <f t="shared" si="1"/>
        <v>114</v>
      </c>
      <c r="G116" s="323"/>
      <c r="H116" s="102">
        <v>1.617</v>
      </c>
      <c r="I116" s="103">
        <v>61.21921258650306</v>
      </c>
      <c r="J116" s="103">
        <v>73.14507820211774</v>
      </c>
      <c r="K116" s="103">
        <v>83.7841817646273</v>
      </c>
      <c r="L116" s="103">
        <v>12.899019592009589</v>
      </c>
      <c r="M116" s="103">
        <v>15.892624532546796</v>
      </c>
      <c r="N116" s="103">
        <v>19.371672800735507</v>
      </c>
      <c r="O116" s="104">
        <v>138</v>
      </c>
      <c r="P116" s="104">
        <v>14</v>
      </c>
    </row>
    <row r="117" spans="1:16" ht="25.5" customHeight="1" thickBot="1">
      <c r="A117" s="340"/>
      <c r="B117" s="330"/>
      <c r="C117" s="323"/>
      <c r="D117" s="323"/>
      <c r="E117" s="323"/>
      <c r="F117" s="76">
        <f t="shared" si="1"/>
        <v>115</v>
      </c>
      <c r="G117" s="323"/>
      <c r="H117" s="102">
        <v>1.617</v>
      </c>
      <c r="I117" s="131" t="s">
        <v>276</v>
      </c>
      <c r="J117" s="103">
        <v>50.3</v>
      </c>
      <c r="K117" s="103" t="s">
        <v>272</v>
      </c>
      <c r="L117" s="131" t="s">
        <v>276</v>
      </c>
      <c r="M117" s="103">
        <v>10.7</v>
      </c>
      <c r="N117" s="103" t="s">
        <v>273</v>
      </c>
      <c r="O117" s="119">
        <v>137</v>
      </c>
      <c r="P117" s="104">
        <v>15</v>
      </c>
    </row>
    <row r="118" spans="1:16" ht="13.5" thickBot="1">
      <c r="A118" s="338"/>
      <c r="B118" s="331"/>
      <c r="C118" s="323"/>
      <c r="D118" s="323"/>
      <c r="E118" s="323"/>
      <c r="F118" s="76">
        <f t="shared" si="1"/>
        <v>116</v>
      </c>
      <c r="G118" s="323"/>
      <c r="H118" s="102">
        <v>1.616</v>
      </c>
      <c r="I118" s="103">
        <v>60.12721390173586</v>
      </c>
      <c r="J118" s="103">
        <v>71.99160848254985</v>
      </c>
      <c r="K118" s="103">
        <v>82.56175342075073</v>
      </c>
      <c r="L118" s="103">
        <v>12.637718627042135</v>
      </c>
      <c r="M118" s="103">
        <v>15.610216896117976</v>
      </c>
      <c r="N118" s="103">
        <v>19.149541997934428</v>
      </c>
      <c r="O118" s="119">
        <v>137</v>
      </c>
      <c r="P118" s="104">
        <v>16</v>
      </c>
    </row>
    <row r="119" spans="1:16" ht="12.75" customHeight="1" thickBot="1">
      <c r="A119" s="337" t="s">
        <v>324</v>
      </c>
      <c r="B119" s="328" t="s">
        <v>281</v>
      </c>
      <c r="C119" s="349">
        <v>44013</v>
      </c>
      <c r="D119" s="324">
        <v>42979</v>
      </c>
      <c r="E119" s="327">
        <v>2.8328767123287673</v>
      </c>
      <c r="F119" s="87">
        <f t="shared" si="1"/>
        <v>117</v>
      </c>
      <c r="G119" s="300">
        <v>10</v>
      </c>
      <c r="H119" s="106">
        <v>1.617</v>
      </c>
      <c r="I119" s="100">
        <v>42.46</v>
      </c>
      <c r="J119" s="99">
        <v>55.72</v>
      </c>
      <c r="K119" s="99" t="s">
        <v>165</v>
      </c>
      <c r="L119" s="99">
        <v>9.04</v>
      </c>
      <c r="M119" s="99">
        <v>12.31</v>
      </c>
      <c r="N119" s="99" t="s">
        <v>169</v>
      </c>
      <c r="O119" s="127">
        <v>135</v>
      </c>
      <c r="P119" s="100">
        <v>9</v>
      </c>
    </row>
    <row r="120" spans="1:16" ht="13.5" thickBot="1">
      <c r="A120" s="341"/>
      <c r="B120" s="333"/>
      <c r="C120" s="325"/>
      <c r="D120" s="325"/>
      <c r="E120" s="325"/>
      <c r="F120" s="87">
        <f t="shared" si="1"/>
        <v>118</v>
      </c>
      <c r="G120" s="325"/>
      <c r="H120" s="106">
        <v>1.616</v>
      </c>
      <c r="I120" s="100">
        <v>42.73</v>
      </c>
      <c r="J120" s="99">
        <v>53.74</v>
      </c>
      <c r="K120" s="99" t="s">
        <v>166</v>
      </c>
      <c r="L120" s="99">
        <v>9.05</v>
      </c>
      <c r="M120" s="99">
        <v>11.75</v>
      </c>
      <c r="N120" s="99" t="s">
        <v>170</v>
      </c>
      <c r="O120" s="127">
        <v>137</v>
      </c>
      <c r="P120" s="100">
        <v>10</v>
      </c>
    </row>
    <row r="121" spans="1:16" ht="13.5" thickBot="1">
      <c r="A121" s="341"/>
      <c r="B121" s="333"/>
      <c r="C121" s="325"/>
      <c r="D121" s="325"/>
      <c r="E121" s="325"/>
      <c r="F121" s="87">
        <f t="shared" si="1"/>
        <v>119</v>
      </c>
      <c r="G121" s="325"/>
      <c r="H121" s="106">
        <v>1.618</v>
      </c>
      <c r="I121" s="100">
        <v>42.44</v>
      </c>
      <c r="J121" s="99">
        <v>57.56</v>
      </c>
      <c r="K121" s="99" t="s">
        <v>167</v>
      </c>
      <c r="L121" s="99">
        <v>9.07</v>
      </c>
      <c r="M121" s="99">
        <v>12.82</v>
      </c>
      <c r="N121" s="99" t="s">
        <v>171</v>
      </c>
      <c r="O121" s="127">
        <v>141</v>
      </c>
      <c r="P121" s="100">
        <v>11</v>
      </c>
    </row>
    <row r="122" spans="1:16" ht="13.5" thickBot="1">
      <c r="A122" s="341"/>
      <c r="B122" s="333"/>
      <c r="C122" s="325"/>
      <c r="D122" s="325"/>
      <c r="E122" s="325"/>
      <c r="F122" s="87">
        <f t="shared" si="1"/>
        <v>120</v>
      </c>
      <c r="G122" s="325"/>
      <c r="H122" s="106">
        <v>1.617</v>
      </c>
      <c r="I122" s="100">
        <v>39.43</v>
      </c>
      <c r="J122" s="99">
        <v>53.19</v>
      </c>
      <c r="K122" s="99" t="s">
        <v>168</v>
      </c>
      <c r="L122" s="99">
        <v>8.46</v>
      </c>
      <c r="M122" s="99">
        <v>11.81</v>
      </c>
      <c r="N122" s="99" t="s">
        <v>172</v>
      </c>
      <c r="O122" s="127">
        <v>140</v>
      </c>
      <c r="P122" s="100">
        <v>12</v>
      </c>
    </row>
    <row r="123" spans="1:16" ht="13.5" thickBot="1">
      <c r="A123" s="340"/>
      <c r="B123" s="330"/>
      <c r="C123" s="104" t="s">
        <v>269</v>
      </c>
      <c r="D123" s="306">
        <v>43038</v>
      </c>
      <c r="E123" s="81" t="s">
        <v>305</v>
      </c>
      <c r="F123" s="76">
        <f t="shared" si="1"/>
        <v>121</v>
      </c>
      <c r="G123" s="312">
        <v>100</v>
      </c>
      <c r="H123" s="111">
        <v>1.617</v>
      </c>
      <c r="I123" s="103">
        <v>61.6</v>
      </c>
      <c r="J123" s="103">
        <v>76.9</v>
      </c>
      <c r="K123" s="103">
        <v>90.203</v>
      </c>
      <c r="L123" s="103">
        <v>12.78</v>
      </c>
      <c r="M123" s="103">
        <v>16.54</v>
      </c>
      <c r="N123" s="103">
        <v>20.567</v>
      </c>
      <c r="O123" s="119">
        <v>140</v>
      </c>
      <c r="P123" s="104">
        <v>1</v>
      </c>
    </row>
    <row r="124" spans="1:16" ht="13.5" thickBot="1">
      <c r="A124" s="340"/>
      <c r="B124" s="330"/>
      <c r="C124" s="306">
        <v>44013</v>
      </c>
      <c r="D124" s="323"/>
      <c r="E124" s="302">
        <v>2.671232876712329</v>
      </c>
      <c r="F124" s="76">
        <f t="shared" si="1"/>
        <v>122</v>
      </c>
      <c r="G124" s="323"/>
      <c r="H124" s="111">
        <v>1.616</v>
      </c>
      <c r="I124" s="103">
        <v>60.2</v>
      </c>
      <c r="J124" s="103">
        <v>73.9</v>
      </c>
      <c r="K124" s="103">
        <v>85.728</v>
      </c>
      <c r="L124" s="103">
        <v>12.4</v>
      </c>
      <c r="M124" s="103">
        <v>15.9</v>
      </c>
      <c r="N124" s="103">
        <v>19.615</v>
      </c>
      <c r="O124" s="119">
        <v>141</v>
      </c>
      <c r="P124" s="104">
        <v>2</v>
      </c>
    </row>
    <row r="125" spans="1:16" ht="13.5" thickBot="1">
      <c r="A125" s="340"/>
      <c r="B125" s="330"/>
      <c r="C125" s="323"/>
      <c r="D125" s="323"/>
      <c r="E125" s="323"/>
      <c r="F125" s="76">
        <f t="shared" si="1"/>
        <v>123</v>
      </c>
      <c r="G125" s="323"/>
      <c r="H125" s="111">
        <v>1.618</v>
      </c>
      <c r="I125" s="104">
        <v>62.79</v>
      </c>
      <c r="J125" s="103">
        <v>77.46</v>
      </c>
      <c r="K125" s="104">
        <v>89.55</v>
      </c>
      <c r="L125" s="103">
        <v>12.93</v>
      </c>
      <c r="M125" s="103">
        <v>16.66</v>
      </c>
      <c r="N125" s="103">
        <v>20.41</v>
      </c>
      <c r="O125" s="104">
        <v>137</v>
      </c>
      <c r="P125" s="104">
        <v>3</v>
      </c>
    </row>
    <row r="126" spans="1:16" ht="13.5" thickBot="1">
      <c r="A126" s="338"/>
      <c r="B126" s="331"/>
      <c r="C126" s="323"/>
      <c r="D126" s="323"/>
      <c r="E126" s="323"/>
      <c r="F126" s="76">
        <f t="shared" si="1"/>
        <v>124</v>
      </c>
      <c r="G126" s="323"/>
      <c r="H126" s="111">
        <v>1.617</v>
      </c>
      <c r="I126" s="119">
        <v>61.26</v>
      </c>
      <c r="J126" s="119">
        <v>75.94</v>
      </c>
      <c r="K126" s="119">
        <v>85.83</v>
      </c>
      <c r="L126" s="119">
        <v>12.7</v>
      </c>
      <c r="M126" s="119">
        <v>16.36</v>
      </c>
      <c r="N126" s="138">
        <v>19.44</v>
      </c>
      <c r="O126" s="119">
        <v>139</v>
      </c>
      <c r="P126" s="104">
        <v>4</v>
      </c>
    </row>
    <row r="127" spans="1:16" ht="12.75" customHeight="1" thickBot="1">
      <c r="A127" s="337" t="s">
        <v>325</v>
      </c>
      <c r="B127" s="328" t="s">
        <v>284</v>
      </c>
      <c r="C127" s="349">
        <v>44197</v>
      </c>
      <c r="D127" s="324">
        <v>42979</v>
      </c>
      <c r="E127" s="327">
        <v>3.336986301369863</v>
      </c>
      <c r="F127" s="87">
        <f t="shared" si="1"/>
        <v>125</v>
      </c>
      <c r="G127" s="300">
        <v>10</v>
      </c>
      <c r="H127" s="106">
        <v>1.642</v>
      </c>
      <c r="I127" s="114">
        <v>35.21</v>
      </c>
      <c r="J127" s="114">
        <v>47.8</v>
      </c>
      <c r="K127" s="114" t="s">
        <v>87</v>
      </c>
      <c r="L127" s="114">
        <v>7.44</v>
      </c>
      <c r="M127" s="114">
        <v>10.55</v>
      </c>
      <c r="N127" s="114" t="s">
        <v>91</v>
      </c>
      <c r="O127" s="127">
        <v>144</v>
      </c>
      <c r="P127" s="100">
        <v>13</v>
      </c>
    </row>
    <row r="128" spans="1:16" ht="13.5" thickBot="1">
      <c r="A128" s="341"/>
      <c r="B128" s="333"/>
      <c r="C128" s="325"/>
      <c r="D128" s="325"/>
      <c r="E128" s="325"/>
      <c r="F128" s="87">
        <f t="shared" si="1"/>
        <v>126</v>
      </c>
      <c r="G128" s="325"/>
      <c r="H128" s="106">
        <v>1.642</v>
      </c>
      <c r="I128" s="114">
        <v>46.7</v>
      </c>
      <c r="J128" s="114">
        <v>59.95</v>
      </c>
      <c r="K128" s="114" t="s">
        <v>88</v>
      </c>
      <c r="L128" s="114">
        <v>9.91</v>
      </c>
      <c r="M128" s="114">
        <v>13.19</v>
      </c>
      <c r="N128" s="114" t="s">
        <v>92</v>
      </c>
      <c r="O128" s="127">
        <v>142</v>
      </c>
      <c r="P128" s="100">
        <v>14</v>
      </c>
    </row>
    <row r="129" spans="1:16" ht="13.5" thickBot="1">
      <c r="A129" s="341"/>
      <c r="B129" s="333"/>
      <c r="C129" s="325"/>
      <c r="D129" s="325"/>
      <c r="E129" s="325"/>
      <c r="F129" s="87">
        <f t="shared" si="1"/>
        <v>127</v>
      </c>
      <c r="G129" s="325"/>
      <c r="H129" s="106">
        <v>1.641</v>
      </c>
      <c r="I129" s="114">
        <v>47.73</v>
      </c>
      <c r="J129" s="114">
        <v>60.77</v>
      </c>
      <c r="K129" s="114" t="s">
        <v>89</v>
      </c>
      <c r="L129" s="114">
        <v>10.1</v>
      </c>
      <c r="M129" s="114">
        <v>13.33</v>
      </c>
      <c r="N129" s="114" t="s">
        <v>93</v>
      </c>
      <c r="O129" s="127">
        <v>143</v>
      </c>
      <c r="P129" s="100">
        <v>15</v>
      </c>
    </row>
    <row r="130" spans="1:16" ht="13.5" thickBot="1">
      <c r="A130" s="341"/>
      <c r="B130" s="333"/>
      <c r="C130" s="325"/>
      <c r="D130" s="325"/>
      <c r="E130" s="325"/>
      <c r="F130" s="87">
        <f t="shared" si="1"/>
        <v>128</v>
      </c>
      <c r="G130" s="325"/>
      <c r="H130" s="106">
        <v>1.641</v>
      </c>
      <c r="I130" s="114">
        <v>46.02</v>
      </c>
      <c r="J130" s="114">
        <v>60.65</v>
      </c>
      <c r="K130" s="114" t="s">
        <v>90</v>
      </c>
      <c r="L130" s="114">
        <v>9.77</v>
      </c>
      <c r="M130" s="114">
        <v>13.4</v>
      </c>
      <c r="N130" s="114" t="s">
        <v>94</v>
      </c>
      <c r="O130" s="127">
        <v>142</v>
      </c>
      <c r="P130" s="100">
        <v>16</v>
      </c>
    </row>
    <row r="131" spans="1:16" ht="13.5" thickBot="1">
      <c r="A131" s="340"/>
      <c r="B131" s="330"/>
      <c r="C131" s="306">
        <v>44197</v>
      </c>
      <c r="D131" s="306">
        <v>42948</v>
      </c>
      <c r="E131" s="302">
        <v>3.421917808219178</v>
      </c>
      <c r="F131" s="76">
        <f t="shared" si="1"/>
        <v>129</v>
      </c>
      <c r="G131" s="312">
        <v>100</v>
      </c>
      <c r="H131" s="102">
        <v>1.642</v>
      </c>
      <c r="I131" s="138">
        <v>61.55159639157143</v>
      </c>
      <c r="J131" s="119">
        <v>79.14</v>
      </c>
      <c r="K131" s="138" t="s">
        <v>231</v>
      </c>
      <c r="L131" s="138">
        <v>12.605901230158732</v>
      </c>
      <c r="M131" s="138">
        <v>17.06</v>
      </c>
      <c r="N131" s="138" t="s">
        <v>235</v>
      </c>
      <c r="O131" s="119">
        <v>143</v>
      </c>
      <c r="P131" s="104" t="s">
        <v>22</v>
      </c>
    </row>
    <row r="132" spans="1:16" ht="13.5" thickBot="1">
      <c r="A132" s="340"/>
      <c r="B132" s="330"/>
      <c r="C132" s="323"/>
      <c r="D132" s="323"/>
      <c r="E132" s="323"/>
      <c r="F132" s="76">
        <f t="shared" si="1"/>
        <v>130</v>
      </c>
      <c r="G132" s="323"/>
      <c r="H132" s="102">
        <v>1.641</v>
      </c>
      <c r="I132" s="119">
        <v>63.71</v>
      </c>
      <c r="J132" s="119">
        <v>78.07</v>
      </c>
      <c r="K132" s="138" t="s">
        <v>232</v>
      </c>
      <c r="L132" s="119">
        <v>13.05</v>
      </c>
      <c r="M132" s="138">
        <v>16.7</v>
      </c>
      <c r="N132" s="138" t="s">
        <v>236</v>
      </c>
      <c r="O132" s="119">
        <v>145</v>
      </c>
      <c r="P132" s="104" t="s">
        <v>22</v>
      </c>
    </row>
    <row r="133" spans="1:16" ht="13.5" thickBot="1">
      <c r="A133" s="340"/>
      <c r="B133" s="330"/>
      <c r="C133" s="323"/>
      <c r="D133" s="323"/>
      <c r="E133" s="323"/>
      <c r="F133" s="76">
        <f t="shared" si="1"/>
        <v>131</v>
      </c>
      <c r="G133" s="323"/>
      <c r="H133" s="102">
        <v>1.642</v>
      </c>
      <c r="I133" s="138">
        <v>63.382437077249996</v>
      </c>
      <c r="J133" s="119">
        <v>80.13</v>
      </c>
      <c r="K133" s="138" t="s">
        <v>233</v>
      </c>
      <c r="L133" s="138">
        <v>12.967550625000003</v>
      </c>
      <c r="M133" s="138">
        <v>17.22</v>
      </c>
      <c r="N133" s="138" t="s">
        <v>237</v>
      </c>
      <c r="O133" s="119">
        <v>145</v>
      </c>
      <c r="P133" s="104" t="s">
        <v>22</v>
      </c>
    </row>
    <row r="134" spans="1:16" ht="13.5" thickBot="1">
      <c r="A134" s="338"/>
      <c r="B134" s="331"/>
      <c r="C134" s="323"/>
      <c r="D134" s="323"/>
      <c r="E134" s="323"/>
      <c r="F134" s="76">
        <f t="shared" si="1"/>
        <v>132</v>
      </c>
      <c r="G134" s="323"/>
      <c r="H134" s="102">
        <v>1.642</v>
      </c>
      <c r="I134" s="119">
        <v>62.15</v>
      </c>
      <c r="J134" s="119">
        <v>78.06</v>
      </c>
      <c r="K134" s="138" t="s">
        <v>234</v>
      </c>
      <c r="L134" s="119">
        <v>12.75</v>
      </c>
      <c r="M134" s="138">
        <v>16.77</v>
      </c>
      <c r="N134" s="138" t="s">
        <v>238</v>
      </c>
      <c r="O134" s="119">
        <v>143</v>
      </c>
      <c r="P134" s="104" t="s">
        <v>22</v>
      </c>
    </row>
    <row r="135" spans="1:16" ht="12.75" customHeight="1" thickBot="1">
      <c r="A135" s="337" t="s">
        <v>326</v>
      </c>
      <c r="B135" s="328" t="s">
        <v>283</v>
      </c>
      <c r="C135" s="349">
        <v>44652</v>
      </c>
      <c r="D135" s="324">
        <v>42979</v>
      </c>
      <c r="E135" s="327">
        <v>4.583561643835616</v>
      </c>
      <c r="F135" s="87">
        <f t="shared" si="1"/>
        <v>133</v>
      </c>
      <c r="G135" s="300">
        <v>10</v>
      </c>
      <c r="H135" s="106">
        <v>1.621</v>
      </c>
      <c r="I135" s="127">
        <v>39.06</v>
      </c>
      <c r="J135" s="114">
        <v>62.2</v>
      </c>
      <c r="K135" s="114" t="s">
        <v>80</v>
      </c>
      <c r="L135" s="114">
        <v>8.43</v>
      </c>
      <c r="M135" s="114">
        <v>14.13</v>
      </c>
      <c r="N135" s="114" t="s">
        <v>84</v>
      </c>
      <c r="O135" s="127">
        <v>137</v>
      </c>
      <c r="P135" s="100">
        <v>9</v>
      </c>
    </row>
    <row r="136" spans="1:16" ht="13.5" thickBot="1">
      <c r="A136" s="341"/>
      <c r="B136" s="333"/>
      <c r="C136" s="325"/>
      <c r="D136" s="325"/>
      <c r="E136" s="325"/>
      <c r="F136" s="87">
        <f t="shared" si="1"/>
        <v>134</v>
      </c>
      <c r="G136" s="325"/>
      <c r="H136" s="106">
        <v>1.621</v>
      </c>
      <c r="I136" s="127">
        <v>33.85</v>
      </c>
      <c r="J136" s="114">
        <v>60.5</v>
      </c>
      <c r="K136" s="114" t="s">
        <v>81</v>
      </c>
      <c r="L136" s="114">
        <v>7.35</v>
      </c>
      <c r="M136" s="114">
        <v>13.93</v>
      </c>
      <c r="N136" s="114" t="s">
        <v>85</v>
      </c>
      <c r="O136" s="127">
        <v>137</v>
      </c>
      <c r="P136" s="100">
        <v>10</v>
      </c>
    </row>
    <row r="137" spans="1:16" ht="13.5" thickBot="1">
      <c r="A137" s="341"/>
      <c r="B137" s="333"/>
      <c r="C137" s="325"/>
      <c r="D137" s="325"/>
      <c r="E137" s="325"/>
      <c r="F137" s="87">
        <f aca="true" t="shared" si="2" ref="F137:F216">F136+1</f>
        <v>135</v>
      </c>
      <c r="G137" s="325"/>
      <c r="H137" s="106">
        <v>1.621</v>
      </c>
      <c r="I137" s="127">
        <v>37.33</v>
      </c>
      <c r="J137" s="114">
        <v>60.83</v>
      </c>
      <c r="K137" s="114" t="s">
        <v>82</v>
      </c>
      <c r="L137" s="114">
        <v>8.05</v>
      </c>
      <c r="M137" s="114">
        <v>13.86</v>
      </c>
      <c r="N137" s="114" t="s">
        <v>72</v>
      </c>
      <c r="O137" s="127">
        <v>137</v>
      </c>
      <c r="P137" s="100">
        <v>11</v>
      </c>
    </row>
    <row r="138" spans="1:16" ht="13.5" thickBot="1">
      <c r="A138" s="341"/>
      <c r="B138" s="333"/>
      <c r="C138" s="325"/>
      <c r="D138" s="325"/>
      <c r="E138" s="325"/>
      <c r="F138" s="87">
        <f t="shared" si="2"/>
        <v>136</v>
      </c>
      <c r="G138" s="325"/>
      <c r="H138" s="106">
        <v>1.621</v>
      </c>
      <c r="I138" s="127">
        <v>39.52</v>
      </c>
      <c r="J138" s="114">
        <v>62.08</v>
      </c>
      <c r="K138" s="114" t="s">
        <v>83</v>
      </c>
      <c r="L138" s="114">
        <v>8.51</v>
      </c>
      <c r="M138" s="114">
        <v>14.08</v>
      </c>
      <c r="N138" s="114" t="s">
        <v>86</v>
      </c>
      <c r="O138" s="127">
        <v>137</v>
      </c>
      <c r="P138" s="100">
        <v>12</v>
      </c>
    </row>
    <row r="139" spans="1:16" ht="13.5" thickBot="1">
      <c r="A139" s="340"/>
      <c r="B139" s="330"/>
      <c r="C139" s="306">
        <v>44652</v>
      </c>
      <c r="D139" s="306">
        <v>42948</v>
      </c>
      <c r="E139" s="302">
        <v>4.668493150684932</v>
      </c>
      <c r="F139" s="76">
        <f t="shared" si="2"/>
        <v>137</v>
      </c>
      <c r="G139" s="312">
        <v>100</v>
      </c>
      <c r="H139" s="102">
        <v>1.621</v>
      </c>
      <c r="I139" s="139">
        <v>61.40810928163636</v>
      </c>
      <c r="J139" s="139">
        <v>72.88322869400001</v>
      </c>
      <c r="K139" s="103" t="s">
        <v>247</v>
      </c>
      <c r="L139" s="139">
        <v>12.792568636363638</v>
      </c>
      <c r="M139" s="139">
        <v>15.708835370370373</v>
      </c>
      <c r="N139" s="103" t="s">
        <v>251</v>
      </c>
      <c r="O139" s="104">
        <v>137</v>
      </c>
      <c r="P139" s="104" t="s">
        <v>22</v>
      </c>
    </row>
    <row r="140" spans="1:16" ht="13.5" thickBot="1">
      <c r="A140" s="340"/>
      <c r="B140" s="330"/>
      <c r="C140" s="312"/>
      <c r="D140" s="323"/>
      <c r="E140" s="312"/>
      <c r="F140" s="76">
        <f t="shared" si="2"/>
        <v>138</v>
      </c>
      <c r="G140" s="312"/>
      <c r="H140" s="102">
        <v>1.621</v>
      </c>
      <c r="I140" s="139">
        <v>60.843875823652176</v>
      </c>
      <c r="J140" s="139">
        <v>72.22144911262501</v>
      </c>
      <c r="K140" s="103" t="s">
        <v>248</v>
      </c>
      <c r="L140" s="139">
        <v>12.677599057971014</v>
      </c>
      <c r="M140" s="139">
        <v>15.570016979166665</v>
      </c>
      <c r="N140" s="103" t="s">
        <v>252</v>
      </c>
      <c r="O140" s="104">
        <v>137</v>
      </c>
      <c r="P140" s="104" t="s">
        <v>22</v>
      </c>
    </row>
    <row r="141" spans="1:16" ht="13.5" thickBot="1">
      <c r="A141" s="340"/>
      <c r="B141" s="330"/>
      <c r="C141" s="312"/>
      <c r="D141" s="323"/>
      <c r="E141" s="312"/>
      <c r="F141" s="76">
        <f t="shared" si="2"/>
        <v>139</v>
      </c>
      <c r="G141" s="312"/>
      <c r="H141" s="102">
        <v>1.621</v>
      </c>
      <c r="I141" s="139">
        <v>61.19180437265218</v>
      </c>
      <c r="J141" s="139">
        <v>72.48063102253846</v>
      </c>
      <c r="K141" s="103" t="s">
        <v>249</v>
      </c>
      <c r="L141" s="139">
        <v>12.739920543478263</v>
      </c>
      <c r="M141" s="139">
        <v>15.608356987179489</v>
      </c>
      <c r="N141" s="103" t="s">
        <v>253</v>
      </c>
      <c r="O141" s="104">
        <v>137</v>
      </c>
      <c r="P141" s="104" t="s">
        <v>22</v>
      </c>
    </row>
    <row r="142" spans="1:16" ht="13.5" thickBot="1">
      <c r="A142" s="338"/>
      <c r="B142" s="331"/>
      <c r="C142" s="312"/>
      <c r="D142" s="323"/>
      <c r="E142" s="312"/>
      <c r="F142" s="76">
        <f t="shared" si="2"/>
        <v>140</v>
      </c>
      <c r="G142" s="312"/>
      <c r="H142" s="102">
        <v>1.621</v>
      </c>
      <c r="I142" s="139">
        <v>61.30012762004349</v>
      </c>
      <c r="J142" s="139">
        <v>72.63089056711766</v>
      </c>
      <c r="K142" s="103" t="s">
        <v>250</v>
      </c>
      <c r="L142" s="139">
        <v>12.764532717391308</v>
      </c>
      <c r="M142" s="139">
        <v>15.645437598039216</v>
      </c>
      <c r="N142" s="103" t="s">
        <v>254</v>
      </c>
      <c r="O142" s="104">
        <v>137</v>
      </c>
      <c r="P142" s="104" t="s">
        <v>22</v>
      </c>
    </row>
    <row r="143" spans="1:16" ht="117.75" customHeight="1" thickBot="1">
      <c r="A143" s="128" t="s">
        <v>338</v>
      </c>
      <c r="B143" s="132" t="s">
        <v>346</v>
      </c>
      <c r="C143" s="124">
        <v>38412</v>
      </c>
      <c r="D143" s="105">
        <v>42795</v>
      </c>
      <c r="E143" s="113">
        <v>-12.008219178082191</v>
      </c>
      <c r="F143" s="87">
        <f t="shared" si="2"/>
        <v>141</v>
      </c>
      <c r="G143" s="87">
        <v>100</v>
      </c>
      <c r="H143" s="129">
        <v>1.424</v>
      </c>
      <c r="I143" s="99">
        <v>9.3</v>
      </c>
      <c r="J143" s="99">
        <v>9.4</v>
      </c>
      <c r="K143" s="99">
        <v>9.8</v>
      </c>
      <c r="L143" s="99">
        <v>2</v>
      </c>
      <c r="M143" s="99">
        <v>2.1</v>
      </c>
      <c r="N143" s="99">
        <v>2.4</v>
      </c>
      <c r="O143" s="100">
        <v>69</v>
      </c>
      <c r="P143" s="100" t="s">
        <v>22</v>
      </c>
    </row>
    <row r="144" spans="1:16" ht="51" customHeight="1" thickBot="1">
      <c r="A144" s="337" t="s">
        <v>337</v>
      </c>
      <c r="B144" s="328" t="s">
        <v>347</v>
      </c>
      <c r="C144" s="136">
        <v>39722</v>
      </c>
      <c r="D144" s="130">
        <v>42736</v>
      </c>
      <c r="E144" s="137">
        <v>-8.257534246575343</v>
      </c>
      <c r="F144" s="76">
        <f t="shared" si="2"/>
        <v>142</v>
      </c>
      <c r="G144" s="104">
        <v>10</v>
      </c>
      <c r="H144" s="102">
        <v>1.588</v>
      </c>
      <c r="I144" s="103">
        <v>12.5</v>
      </c>
      <c r="J144" s="104">
        <v>24.5</v>
      </c>
      <c r="K144" s="103">
        <v>28.5</v>
      </c>
      <c r="L144" s="103">
        <v>2.5</v>
      </c>
      <c r="M144" s="104">
        <v>5.7</v>
      </c>
      <c r="N144" s="103">
        <v>8.7</v>
      </c>
      <c r="O144" s="104">
        <v>68</v>
      </c>
      <c r="P144" s="104" t="s">
        <v>22</v>
      </c>
    </row>
    <row r="145" spans="1:16" ht="42" customHeight="1" thickBot="1">
      <c r="A145" s="338"/>
      <c r="B145" s="331"/>
      <c r="C145" s="135">
        <v>39722</v>
      </c>
      <c r="D145" s="134">
        <v>42736</v>
      </c>
      <c r="E145" s="133">
        <v>-8.257534246575343</v>
      </c>
      <c r="F145" s="87">
        <f t="shared" si="2"/>
        <v>143</v>
      </c>
      <c r="G145" s="100">
        <v>100</v>
      </c>
      <c r="H145" s="106">
        <v>1.588</v>
      </c>
      <c r="I145" s="99">
        <v>30</v>
      </c>
      <c r="J145" s="99">
        <v>36.7</v>
      </c>
      <c r="K145" s="99">
        <v>43</v>
      </c>
      <c r="L145" s="100">
        <v>6.3</v>
      </c>
      <c r="M145" s="99">
        <v>8</v>
      </c>
      <c r="N145" s="99">
        <v>10.1</v>
      </c>
      <c r="O145" s="100">
        <v>69</v>
      </c>
      <c r="P145" s="100" t="s">
        <v>22</v>
      </c>
    </row>
    <row r="146" spans="1:18" ht="13.5" thickBot="1">
      <c r="A146" s="337" t="s">
        <v>327</v>
      </c>
      <c r="B146" s="328" t="s">
        <v>281</v>
      </c>
      <c r="C146" s="116">
        <v>45323</v>
      </c>
      <c r="D146" s="306">
        <v>42979</v>
      </c>
      <c r="E146" s="81">
        <v>6.421917808219178</v>
      </c>
      <c r="F146" s="76">
        <f t="shared" si="2"/>
        <v>144</v>
      </c>
      <c r="G146" s="309">
        <v>10</v>
      </c>
      <c r="H146" s="102">
        <v>1.643</v>
      </c>
      <c r="I146" s="104">
        <v>49.83</v>
      </c>
      <c r="J146" s="103">
        <v>66.35</v>
      </c>
      <c r="K146" s="103" t="s">
        <v>103</v>
      </c>
      <c r="L146" s="103">
        <v>10.54</v>
      </c>
      <c r="M146" s="103">
        <v>14.66</v>
      </c>
      <c r="N146" s="103" t="s">
        <v>107</v>
      </c>
      <c r="O146" s="117">
        <v>149</v>
      </c>
      <c r="P146" s="104">
        <v>9</v>
      </c>
      <c r="Q146" s="385"/>
      <c r="R146" s="383"/>
    </row>
    <row r="147" spans="1:18" ht="13.5" thickBot="1">
      <c r="A147" s="339"/>
      <c r="B147" s="333"/>
      <c r="C147" s="366">
        <v>45292</v>
      </c>
      <c r="D147" s="323"/>
      <c r="E147" s="314">
        <v>6.336986301369863</v>
      </c>
      <c r="F147" s="76">
        <f t="shared" si="2"/>
        <v>145</v>
      </c>
      <c r="G147" s="315"/>
      <c r="H147" s="102">
        <v>1.641</v>
      </c>
      <c r="I147" s="104">
        <v>47.19</v>
      </c>
      <c r="J147" s="103">
        <v>63.72</v>
      </c>
      <c r="K147" s="103" t="s">
        <v>104</v>
      </c>
      <c r="L147" s="103">
        <v>10</v>
      </c>
      <c r="M147" s="103">
        <v>14.13</v>
      </c>
      <c r="N147" s="103" t="s">
        <v>108</v>
      </c>
      <c r="O147" s="117">
        <v>147</v>
      </c>
      <c r="P147" s="104">
        <v>10</v>
      </c>
      <c r="Q147" s="386"/>
      <c r="R147" s="384"/>
    </row>
    <row r="148" spans="1:18" ht="13.5" thickBot="1">
      <c r="A148" s="339"/>
      <c r="B148" s="333"/>
      <c r="C148" s="323"/>
      <c r="D148" s="323"/>
      <c r="E148" s="316"/>
      <c r="F148" s="76">
        <f t="shared" si="2"/>
        <v>146</v>
      </c>
      <c r="G148" s="315"/>
      <c r="H148" s="111">
        <v>1.647</v>
      </c>
      <c r="I148" s="104">
        <v>44.01</v>
      </c>
      <c r="J148" s="103">
        <v>58.75</v>
      </c>
      <c r="K148" s="103" t="s">
        <v>105</v>
      </c>
      <c r="L148" s="103">
        <v>9.34</v>
      </c>
      <c r="M148" s="103">
        <v>12.98</v>
      </c>
      <c r="N148" s="103" t="s">
        <v>109</v>
      </c>
      <c r="O148" s="117">
        <v>145</v>
      </c>
      <c r="P148" s="104">
        <v>11</v>
      </c>
      <c r="Q148" s="386"/>
      <c r="R148" s="384"/>
    </row>
    <row r="149" spans="1:18" ht="13.5" thickBot="1">
      <c r="A149" s="339"/>
      <c r="B149" s="333"/>
      <c r="C149" s="116">
        <v>45323</v>
      </c>
      <c r="D149" s="323"/>
      <c r="E149" s="81">
        <v>6.421917808219178</v>
      </c>
      <c r="F149" s="76">
        <f t="shared" si="2"/>
        <v>147</v>
      </c>
      <c r="G149" s="316"/>
      <c r="H149" s="102">
        <v>1.641</v>
      </c>
      <c r="I149" s="104">
        <v>49.98</v>
      </c>
      <c r="J149" s="103">
        <v>65.81</v>
      </c>
      <c r="K149" s="103" t="s">
        <v>106</v>
      </c>
      <c r="L149" s="103">
        <v>10.61</v>
      </c>
      <c r="M149" s="103">
        <v>14.54</v>
      </c>
      <c r="N149" s="103" t="s">
        <v>110</v>
      </c>
      <c r="O149" s="117">
        <v>147</v>
      </c>
      <c r="P149" s="104">
        <v>12</v>
      </c>
      <c r="Q149" s="386"/>
      <c r="R149" s="384"/>
    </row>
    <row r="150" spans="1:18" ht="13.5" thickBot="1">
      <c r="A150" s="340"/>
      <c r="B150" s="330"/>
      <c r="C150" s="324">
        <v>45323</v>
      </c>
      <c r="D150" s="324">
        <v>43038</v>
      </c>
      <c r="E150" s="327">
        <v>6.260273972602739</v>
      </c>
      <c r="F150" s="87">
        <f t="shared" si="2"/>
        <v>148</v>
      </c>
      <c r="G150" s="308">
        <v>100</v>
      </c>
      <c r="H150" s="112">
        <v>1.643</v>
      </c>
      <c r="I150" s="99">
        <v>66.7</v>
      </c>
      <c r="J150" s="99">
        <v>83.3</v>
      </c>
      <c r="K150" s="99">
        <v>98.321</v>
      </c>
      <c r="L150" s="99">
        <v>13.7</v>
      </c>
      <c r="M150" s="99">
        <v>17.9</v>
      </c>
      <c r="N150" s="99">
        <v>22.522</v>
      </c>
      <c r="O150" s="100">
        <v>149</v>
      </c>
      <c r="P150" s="100">
        <v>13</v>
      </c>
      <c r="Q150" s="385"/>
      <c r="R150" s="383"/>
    </row>
    <row r="151" spans="1:18" ht="13.5" thickBot="1">
      <c r="A151" s="340"/>
      <c r="B151" s="330"/>
      <c r="C151" s="325"/>
      <c r="D151" s="325"/>
      <c r="E151" s="325"/>
      <c r="F151" s="87">
        <f t="shared" si="2"/>
        <v>149</v>
      </c>
      <c r="G151" s="325"/>
      <c r="H151" s="112">
        <v>1.641</v>
      </c>
      <c r="I151" s="99">
        <v>65.25</v>
      </c>
      <c r="J151" s="99">
        <v>81.75</v>
      </c>
      <c r="K151" s="99">
        <v>94.527</v>
      </c>
      <c r="L151" s="99">
        <v>13.4</v>
      </c>
      <c r="M151" s="99">
        <v>17.58</v>
      </c>
      <c r="N151" s="99">
        <v>21.522</v>
      </c>
      <c r="O151" s="100">
        <v>147</v>
      </c>
      <c r="P151" s="100">
        <v>14</v>
      </c>
      <c r="Q151" s="385"/>
      <c r="R151" s="384"/>
    </row>
    <row r="152" spans="1:18" ht="13.5" thickBot="1">
      <c r="A152" s="340"/>
      <c r="B152" s="330"/>
      <c r="C152" s="324">
        <v>45292</v>
      </c>
      <c r="D152" s="325"/>
      <c r="E152" s="327">
        <v>6.175342465753425</v>
      </c>
      <c r="F152" s="87">
        <f t="shared" si="2"/>
        <v>150</v>
      </c>
      <c r="G152" s="325"/>
      <c r="H152" s="112">
        <v>1.647</v>
      </c>
      <c r="I152" s="99">
        <v>68.7</v>
      </c>
      <c r="J152" s="99">
        <v>83.23</v>
      </c>
      <c r="K152" s="99">
        <v>95.54</v>
      </c>
      <c r="L152" s="99">
        <v>14.14</v>
      </c>
      <c r="M152" s="99">
        <v>17.81</v>
      </c>
      <c r="N152" s="99">
        <v>21.6</v>
      </c>
      <c r="O152" s="100">
        <v>147</v>
      </c>
      <c r="P152" s="100">
        <v>15</v>
      </c>
      <c r="Q152" s="385"/>
      <c r="R152" s="384"/>
    </row>
    <row r="153" spans="1:18" ht="13.5" thickBot="1">
      <c r="A153" s="338"/>
      <c r="B153" s="331"/>
      <c r="C153" s="325"/>
      <c r="D153" s="325"/>
      <c r="E153" s="325"/>
      <c r="F153" s="87">
        <f t="shared" si="2"/>
        <v>151</v>
      </c>
      <c r="G153" s="325"/>
      <c r="H153" s="112">
        <v>1.641</v>
      </c>
      <c r="I153" s="99">
        <v>49.24</v>
      </c>
      <c r="J153" s="99">
        <v>63.4</v>
      </c>
      <c r="K153" s="99" t="s">
        <v>270</v>
      </c>
      <c r="L153" s="99">
        <v>10.02</v>
      </c>
      <c r="M153" s="99">
        <v>13.6</v>
      </c>
      <c r="N153" s="99" t="s">
        <v>271</v>
      </c>
      <c r="O153" s="100">
        <v>147</v>
      </c>
      <c r="P153" s="100">
        <v>16</v>
      </c>
      <c r="Q153" s="385"/>
      <c r="R153" s="384"/>
    </row>
    <row r="154" spans="1:16" ht="26.25" thickBot="1">
      <c r="A154" s="337" t="s">
        <v>328</v>
      </c>
      <c r="B154" s="328" t="s">
        <v>281</v>
      </c>
      <c r="C154" s="361">
        <v>46722</v>
      </c>
      <c r="D154" s="306">
        <v>42948</v>
      </c>
      <c r="E154" s="314">
        <v>10.3</v>
      </c>
      <c r="F154" s="76">
        <f t="shared" si="2"/>
        <v>152</v>
      </c>
      <c r="G154" s="309">
        <v>10</v>
      </c>
      <c r="H154" s="115" t="s">
        <v>63</v>
      </c>
      <c r="I154" s="104">
        <v>36.95</v>
      </c>
      <c r="J154" s="103">
        <v>61.98</v>
      </c>
      <c r="K154" s="103" t="s">
        <v>64</v>
      </c>
      <c r="L154" s="103">
        <v>8.08</v>
      </c>
      <c r="M154" s="103">
        <v>14.34</v>
      </c>
      <c r="N154" s="103" t="s">
        <v>68</v>
      </c>
      <c r="O154" s="104">
        <v>137</v>
      </c>
      <c r="P154" s="104" t="s">
        <v>22</v>
      </c>
    </row>
    <row r="155" spans="1:16" ht="26.25" thickBot="1">
      <c r="A155" s="341"/>
      <c r="B155" s="329"/>
      <c r="C155" s="362"/>
      <c r="D155" s="323"/>
      <c r="E155" s="310"/>
      <c r="F155" s="76">
        <f t="shared" si="2"/>
        <v>153</v>
      </c>
      <c r="G155" s="310"/>
      <c r="H155" s="115" t="s">
        <v>63</v>
      </c>
      <c r="I155" s="104">
        <v>37.03</v>
      </c>
      <c r="J155" s="103">
        <v>62.05</v>
      </c>
      <c r="K155" s="103" t="s">
        <v>65</v>
      </c>
      <c r="L155" s="103">
        <v>8.09</v>
      </c>
      <c r="M155" s="103">
        <v>14.35</v>
      </c>
      <c r="N155" s="103" t="s">
        <v>69</v>
      </c>
      <c r="O155" s="104">
        <v>137</v>
      </c>
      <c r="P155" s="104" t="s">
        <v>22</v>
      </c>
    </row>
    <row r="156" spans="1:16" ht="26.25" thickBot="1">
      <c r="A156" s="341"/>
      <c r="B156" s="329"/>
      <c r="C156" s="362"/>
      <c r="D156" s="323"/>
      <c r="E156" s="310"/>
      <c r="F156" s="76">
        <f t="shared" si="2"/>
        <v>154</v>
      </c>
      <c r="G156" s="310"/>
      <c r="H156" s="115" t="s">
        <v>63</v>
      </c>
      <c r="I156" s="104">
        <v>37.09</v>
      </c>
      <c r="J156" s="103">
        <v>62.25</v>
      </c>
      <c r="K156" s="103" t="s">
        <v>66</v>
      </c>
      <c r="L156" s="103">
        <v>8.1</v>
      </c>
      <c r="M156" s="103">
        <v>14.37</v>
      </c>
      <c r="N156" s="103" t="s">
        <v>70</v>
      </c>
      <c r="O156" s="104">
        <v>137</v>
      </c>
      <c r="P156" s="104" t="s">
        <v>22</v>
      </c>
    </row>
    <row r="157" spans="1:16" ht="26.25" thickBot="1">
      <c r="A157" s="341"/>
      <c r="B157" s="329"/>
      <c r="C157" s="363"/>
      <c r="D157" s="323"/>
      <c r="E157" s="311"/>
      <c r="F157" s="76">
        <f t="shared" si="2"/>
        <v>155</v>
      </c>
      <c r="G157" s="311"/>
      <c r="H157" s="115" t="s">
        <v>63</v>
      </c>
      <c r="I157" s="104">
        <v>37.04</v>
      </c>
      <c r="J157" s="103">
        <v>61.6</v>
      </c>
      <c r="K157" s="103" t="s">
        <v>67</v>
      </c>
      <c r="L157" s="103">
        <v>8.09</v>
      </c>
      <c r="M157" s="103">
        <v>14.29</v>
      </c>
      <c r="N157" s="103" t="s">
        <v>71</v>
      </c>
      <c r="O157" s="104">
        <v>137</v>
      </c>
      <c r="P157" s="104" t="s">
        <v>22</v>
      </c>
    </row>
    <row r="158" spans="1:16" ht="13.5" thickBot="1">
      <c r="A158" s="340"/>
      <c r="B158" s="330"/>
      <c r="C158" s="350">
        <v>46722</v>
      </c>
      <c r="D158" s="324">
        <v>42948</v>
      </c>
      <c r="E158" s="308">
        <v>10.3</v>
      </c>
      <c r="F158" s="87">
        <f t="shared" si="2"/>
        <v>156</v>
      </c>
      <c r="G158" s="308">
        <v>100</v>
      </c>
      <c r="H158" s="106">
        <v>1.625</v>
      </c>
      <c r="I158" s="100">
        <v>63.05</v>
      </c>
      <c r="J158" s="99">
        <v>74.75</v>
      </c>
      <c r="K158" s="99" t="s">
        <v>215</v>
      </c>
      <c r="L158" s="99">
        <v>13.2</v>
      </c>
      <c r="M158" s="99">
        <v>16.15</v>
      </c>
      <c r="N158" s="99" t="s">
        <v>219</v>
      </c>
      <c r="O158" s="100">
        <v>137</v>
      </c>
      <c r="P158" s="87" t="s">
        <v>22</v>
      </c>
    </row>
    <row r="159" spans="1:16" ht="13.5" thickBot="1">
      <c r="A159" s="340"/>
      <c r="B159" s="330"/>
      <c r="C159" s="351"/>
      <c r="D159" s="325"/>
      <c r="E159" s="325"/>
      <c r="F159" s="87">
        <f t="shared" si="2"/>
        <v>157</v>
      </c>
      <c r="G159" s="325"/>
      <c r="H159" s="106">
        <v>1.625</v>
      </c>
      <c r="I159" s="100">
        <v>62.8</v>
      </c>
      <c r="J159" s="99">
        <v>74.53</v>
      </c>
      <c r="K159" s="99" t="s">
        <v>216</v>
      </c>
      <c r="L159" s="99">
        <v>13.14</v>
      </c>
      <c r="M159" s="99">
        <v>16.09</v>
      </c>
      <c r="N159" s="99" t="s">
        <v>220</v>
      </c>
      <c r="O159" s="100">
        <v>137</v>
      </c>
      <c r="P159" s="87" t="s">
        <v>22</v>
      </c>
    </row>
    <row r="160" spans="1:16" ht="13.5" thickBot="1">
      <c r="A160" s="340"/>
      <c r="B160" s="330"/>
      <c r="C160" s="351"/>
      <c r="D160" s="325"/>
      <c r="E160" s="325"/>
      <c r="F160" s="87">
        <f t="shared" si="2"/>
        <v>158</v>
      </c>
      <c r="G160" s="325"/>
      <c r="H160" s="106">
        <v>1.625</v>
      </c>
      <c r="I160" s="100">
        <v>62.77</v>
      </c>
      <c r="J160" s="99">
        <v>74.55</v>
      </c>
      <c r="K160" s="99" t="s">
        <v>217</v>
      </c>
      <c r="L160" s="99">
        <v>13.13</v>
      </c>
      <c r="M160" s="99">
        <v>16.1</v>
      </c>
      <c r="N160" s="99" t="s">
        <v>221</v>
      </c>
      <c r="O160" s="100">
        <v>137</v>
      </c>
      <c r="P160" s="87" t="s">
        <v>22</v>
      </c>
    </row>
    <row r="161" spans="1:16" ht="13.5" thickBot="1">
      <c r="A161" s="338"/>
      <c r="B161" s="331"/>
      <c r="C161" s="352"/>
      <c r="D161" s="325"/>
      <c r="E161" s="325"/>
      <c r="F161" s="87">
        <f t="shared" si="2"/>
        <v>159</v>
      </c>
      <c r="G161" s="325"/>
      <c r="H161" s="106">
        <v>1.624</v>
      </c>
      <c r="I161" s="100">
        <v>61.71</v>
      </c>
      <c r="J161" s="99">
        <v>73.48</v>
      </c>
      <c r="K161" s="99" t="s">
        <v>218</v>
      </c>
      <c r="L161" s="99">
        <v>12.91</v>
      </c>
      <c r="M161" s="99">
        <v>15.88</v>
      </c>
      <c r="N161" s="99" t="s">
        <v>222</v>
      </c>
      <c r="O161" s="100">
        <v>137</v>
      </c>
      <c r="P161" s="87" t="s">
        <v>22</v>
      </c>
    </row>
    <row r="162" spans="1:16" ht="45" customHeight="1" thickBot="1">
      <c r="A162" s="337" t="s">
        <v>329</v>
      </c>
      <c r="B162" s="328" t="s">
        <v>348</v>
      </c>
      <c r="C162" s="147">
        <v>42156</v>
      </c>
      <c r="D162" s="107">
        <v>42705</v>
      </c>
      <c r="E162" s="108">
        <v>-1.5</v>
      </c>
      <c r="F162" s="76">
        <f t="shared" si="2"/>
        <v>160</v>
      </c>
      <c r="G162" s="104">
        <v>10</v>
      </c>
      <c r="H162" s="109">
        <v>1.598</v>
      </c>
      <c r="I162" s="138">
        <v>25.8</v>
      </c>
      <c r="J162" s="138">
        <v>53.6</v>
      </c>
      <c r="K162" s="138">
        <v>62.2</v>
      </c>
      <c r="L162" s="138">
        <v>5.6</v>
      </c>
      <c r="M162" s="138">
        <v>12.5</v>
      </c>
      <c r="N162" s="103">
        <v>16.4</v>
      </c>
      <c r="O162" s="104">
        <v>128</v>
      </c>
      <c r="P162" s="104" t="s">
        <v>22</v>
      </c>
    </row>
    <row r="163" spans="1:16" ht="54" customHeight="1" thickBot="1">
      <c r="A163" s="338"/>
      <c r="B163" s="334"/>
      <c r="C163" s="148">
        <v>42156</v>
      </c>
      <c r="D163" s="105">
        <v>42705</v>
      </c>
      <c r="E163" s="113">
        <v>-1.5</v>
      </c>
      <c r="F163" s="87">
        <f t="shared" si="2"/>
        <v>161</v>
      </c>
      <c r="G163" s="100">
        <v>100</v>
      </c>
      <c r="H163" s="129">
        <v>1.598</v>
      </c>
      <c r="I163" s="114">
        <v>47</v>
      </c>
      <c r="J163" s="114">
        <v>53</v>
      </c>
      <c r="K163" s="114">
        <v>61.8</v>
      </c>
      <c r="L163" s="114">
        <v>9.8</v>
      </c>
      <c r="M163" s="114">
        <v>11.2</v>
      </c>
      <c r="N163" s="99">
        <v>14.2</v>
      </c>
      <c r="O163" s="100">
        <v>128</v>
      </c>
      <c r="P163" s="100" t="s">
        <v>22</v>
      </c>
    </row>
    <row r="164" spans="1:16" ht="27" customHeight="1" thickBot="1">
      <c r="A164" s="337" t="s">
        <v>330</v>
      </c>
      <c r="B164" s="328" t="s">
        <v>281</v>
      </c>
      <c r="C164" s="147">
        <v>46174</v>
      </c>
      <c r="D164" s="107">
        <v>42736</v>
      </c>
      <c r="E164" s="81">
        <v>9.5</v>
      </c>
      <c r="F164" s="76">
        <f t="shared" si="2"/>
        <v>162</v>
      </c>
      <c r="G164" s="104">
        <v>10</v>
      </c>
      <c r="H164" s="102">
        <v>1.617</v>
      </c>
      <c r="I164" s="138">
        <v>31.5</v>
      </c>
      <c r="J164" s="103">
        <v>61.9</v>
      </c>
      <c r="K164" s="103">
        <v>74.3</v>
      </c>
      <c r="L164" s="103">
        <v>7</v>
      </c>
      <c r="M164" s="103">
        <v>14.4</v>
      </c>
      <c r="N164" s="103">
        <v>19.9</v>
      </c>
      <c r="O164" s="104">
        <v>140</v>
      </c>
      <c r="P164" s="104" t="s">
        <v>22</v>
      </c>
    </row>
    <row r="165" spans="1:16" ht="27" customHeight="1" thickBot="1">
      <c r="A165" s="338"/>
      <c r="B165" s="331"/>
      <c r="C165" s="148">
        <v>46174</v>
      </c>
      <c r="D165" s="105">
        <v>42736</v>
      </c>
      <c r="E165" s="90">
        <v>9.5</v>
      </c>
      <c r="F165" s="87">
        <f t="shared" si="2"/>
        <v>163</v>
      </c>
      <c r="G165" s="100">
        <v>100</v>
      </c>
      <c r="H165" s="106">
        <v>1.617</v>
      </c>
      <c r="I165" s="114">
        <v>60.3</v>
      </c>
      <c r="J165" s="99">
        <v>73.8</v>
      </c>
      <c r="K165" s="99">
        <v>86.9</v>
      </c>
      <c r="L165" s="99">
        <v>12.8</v>
      </c>
      <c r="M165" s="99">
        <v>16.1</v>
      </c>
      <c r="N165" s="99">
        <v>20.9</v>
      </c>
      <c r="O165" s="100">
        <v>140</v>
      </c>
      <c r="P165" s="100" t="s">
        <v>22</v>
      </c>
    </row>
    <row r="166" spans="1:16" ht="13.5" thickBot="1">
      <c r="A166" s="337" t="s">
        <v>331</v>
      </c>
      <c r="B166" s="328" t="s">
        <v>281</v>
      </c>
      <c r="C166" s="299">
        <v>44531</v>
      </c>
      <c r="D166" s="306">
        <v>42979</v>
      </c>
      <c r="E166" s="314">
        <v>4.252054794520548</v>
      </c>
      <c r="F166" s="76">
        <f t="shared" si="2"/>
        <v>164</v>
      </c>
      <c r="G166" s="309">
        <v>10</v>
      </c>
      <c r="H166" s="102">
        <v>1.613</v>
      </c>
      <c r="I166" s="104">
        <v>40.23</v>
      </c>
      <c r="J166" s="103">
        <v>55.73</v>
      </c>
      <c r="K166" s="103" t="s">
        <v>126</v>
      </c>
      <c r="L166" s="103">
        <v>8.58</v>
      </c>
      <c r="M166" s="103">
        <v>12.39</v>
      </c>
      <c r="N166" s="103" t="s">
        <v>130</v>
      </c>
      <c r="O166" s="104">
        <v>142</v>
      </c>
      <c r="P166" s="104">
        <v>13</v>
      </c>
    </row>
    <row r="167" spans="1:16" ht="13.5" thickBot="1">
      <c r="A167" s="341"/>
      <c r="B167" s="329"/>
      <c r="C167" s="323"/>
      <c r="D167" s="323"/>
      <c r="E167" s="315"/>
      <c r="F167" s="76">
        <f t="shared" si="2"/>
        <v>165</v>
      </c>
      <c r="G167" s="315"/>
      <c r="H167" s="102">
        <v>1.613</v>
      </c>
      <c r="I167" s="104">
        <v>39.79</v>
      </c>
      <c r="J167" s="103">
        <v>55.12</v>
      </c>
      <c r="K167" s="103" t="s">
        <v>127</v>
      </c>
      <c r="L167" s="103">
        <v>8.46</v>
      </c>
      <c r="M167" s="103">
        <v>12.24</v>
      </c>
      <c r="N167" s="103" t="s">
        <v>131</v>
      </c>
      <c r="O167" s="104">
        <v>142</v>
      </c>
      <c r="P167" s="104">
        <v>14</v>
      </c>
    </row>
    <row r="168" spans="1:16" ht="13.5" thickBot="1">
      <c r="A168" s="341"/>
      <c r="B168" s="329"/>
      <c r="C168" s="323"/>
      <c r="D168" s="323"/>
      <c r="E168" s="315"/>
      <c r="F168" s="76">
        <f t="shared" si="2"/>
        <v>166</v>
      </c>
      <c r="G168" s="315"/>
      <c r="H168" s="102">
        <v>1.614</v>
      </c>
      <c r="I168" s="104">
        <v>40.99</v>
      </c>
      <c r="J168" s="103">
        <v>56.44</v>
      </c>
      <c r="K168" s="103" t="s">
        <v>128</v>
      </c>
      <c r="L168" s="103">
        <v>8.7</v>
      </c>
      <c r="M168" s="103">
        <v>12.52</v>
      </c>
      <c r="N168" s="103" t="s">
        <v>132</v>
      </c>
      <c r="O168" s="104">
        <v>142</v>
      </c>
      <c r="P168" s="104">
        <v>15</v>
      </c>
    </row>
    <row r="169" spans="1:16" ht="13.5" thickBot="1">
      <c r="A169" s="341"/>
      <c r="B169" s="329"/>
      <c r="C169" s="323"/>
      <c r="D169" s="323"/>
      <c r="E169" s="316"/>
      <c r="F169" s="76">
        <f t="shared" si="2"/>
        <v>167</v>
      </c>
      <c r="G169" s="316"/>
      <c r="H169" s="102">
        <v>1.614</v>
      </c>
      <c r="I169" s="104">
        <v>40.27</v>
      </c>
      <c r="J169" s="103">
        <v>55.77</v>
      </c>
      <c r="K169" s="103" t="s">
        <v>129</v>
      </c>
      <c r="L169" s="103">
        <v>8.58</v>
      </c>
      <c r="M169" s="103">
        <v>12.39</v>
      </c>
      <c r="N169" s="103" t="s">
        <v>133</v>
      </c>
      <c r="O169" s="104">
        <v>142</v>
      </c>
      <c r="P169" s="104">
        <v>16</v>
      </c>
    </row>
    <row r="170" spans="1:16" ht="13.5" thickBot="1">
      <c r="A170" s="340"/>
      <c r="B170" s="330"/>
      <c r="C170" s="324">
        <v>44531</v>
      </c>
      <c r="D170" s="324">
        <v>43038</v>
      </c>
      <c r="E170" s="327">
        <v>4.090410958904109</v>
      </c>
      <c r="F170" s="87">
        <f t="shared" si="2"/>
        <v>168</v>
      </c>
      <c r="G170" s="308">
        <v>100</v>
      </c>
      <c r="H170" s="112">
        <v>1.613</v>
      </c>
      <c r="I170" s="100">
        <v>58.2</v>
      </c>
      <c r="J170" s="100">
        <v>74.1</v>
      </c>
      <c r="K170" s="100">
        <v>87.477</v>
      </c>
      <c r="L170" s="100">
        <v>12.1</v>
      </c>
      <c r="M170" s="100">
        <v>16.03</v>
      </c>
      <c r="N170" s="100">
        <v>20.146</v>
      </c>
      <c r="O170" s="100">
        <v>142</v>
      </c>
      <c r="P170" s="100">
        <v>5</v>
      </c>
    </row>
    <row r="171" spans="1:16" ht="13.5" thickBot="1">
      <c r="A171" s="340"/>
      <c r="B171" s="330"/>
      <c r="C171" s="325"/>
      <c r="D171" s="325"/>
      <c r="E171" s="325"/>
      <c r="F171" s="87">
        <f t="shared" si="2"/>
        <v>169</v>
      </c>
      <c r="G171" s="325"/>
      <c r="H171" s="112">
        <v>1.613</v>
      </c>
      <c r="I171" s="100">
        <v>58.53</v>
      </c>
      <c r="J171" s="99">
        <v>74.07</v>
      </c>
      <c r="K171" s="100">
        <v>86.798</v>
      </c>
      <c r="L171" s="99">
        <v>12.05</v>
      </c>
      <c r="M171" s="99">
        <v>16.01</v>
      </c>
      <c r="N171" s="99">
        <v>19.895</v>
      </c>
      <c r="O171" s="100">
        <v>143</v>
      </c>
      <c r="P171" s="100">
        <v>6</v>
      </c>
    </row>
    <row r="172" spans="1:16" ht="13.5" thickBot="1">
      <c r="A172" s="340"/>
      <c r="B172" s="330"/>
      <c r="C172" s="325"/>
      <c r="D172" s="325"/>
      <c r="E172" s="325"/>
      <c r="F172" s="87">
        <f t="shared" si="2"/>
        <v>170</v>
      </c>
      <c r="G172" s="325"/>
      <c r="H172" s="112">
        <v>1.614</v>
      </c>
      <c r="I172" s="100">
        <v>58.3</v>
      </c>
      <c r="J172" s="99">
        <v>73.79</v>
      </c>
      <c r="K172" s="100">
        <v>86.33</v>
      </c>
      <c r="L172" s="99">
        <v>12.01</v>
      </c>
      <c r="M172" s="99">
        <v>15.95</v>
      </c>
      <c r="N172" s="99">
        <v>19.81</v>
      </c>
      <c r="O172" s="100">
        <v>143</v>
      </c>
      <c r="P172" s="100">
        <v>7</v>
      </c>
    </row>
    <row r="173" spans="1:16" ht="13.5" thickBot="1">
      <c r="A173" s="338"/>
      <c r="B173" s="331"/>
      <c r="C173" s="325"/>
      <c r="D173" s="325"/>
      <c r="E173" s="325"/>
      <c r="F173" s="87">
        <f t="shared" si="2"/>
        <v>171</v>
      </c>
      <c r="G173" s="325"/>
      <c r="H173" s="112">
        <v>1.614</v>
      </c>
      <c r="I173" s="100">
        <v>58.18</v>
      </c>
      <c r="J173" s="99">
        <v>73.26</v>
      </c>
      <c r="K173" s="100">
        <v>87.3</v>
      </c>
      <c r="L173" s="99">
        <v>12.01</v>
      </c>
      <c r="M173" s="99">
        <v>15.85</v>
      </c>
      <c r="N173" s="99">
        <v>20.23</v>
      </c>
      <c r="O173" s="100">
        <v>142</v>
      </c>
      <c r="P173" s="100">
        <v>8</v>
      </c>
    </row>
    <row r="174" spans="1:16" ht="13.5" thickBot="1">
      <c r="A174" s="337" t="s">
        <v>332</v>
      </c>
      <c r="B174" s="328" t="s">
        <v>281</v>
      </c>
      <c r="C174" s="299">
        <v>43405</v>
      </c>
      <c r="D174" s="306">
        <v>42979</v>
      </c>
      <c r="E174" s="314">
        <v>1.167123287671233</v>
      </c>
      <c r="F174" s="76">
        <f t="shared" si="2"/>
        <v>172</v>
      </c>
      <c r="G174" s="309">
        <v>10</v>
      </c>
      <c r="H174" s="102">
        <v>1.609</v>
      </c>
      <c r="I174" s="104">
        <v>37.87</v>
      </c>
      <c r="J174" s="103">
        <v>55.44</v>
      </c>
      <c r="K174" s="103" t="s">
        <v>181</v>
      </c>
      <c r="L174" s="103">
        <v>8.19</v>
      </c>
      <c r="M174" s="103">
        <v>12.53</v>
      </c>
      <c r="N174" s="103" t="s">
        <v>185</v>
      </c>
      <c r="O174" s="104">
        <v>141</v>
      </c>
      <c r="P174" s="104">
        <v>5</v>
      </c>
    </row>
    <row r="175" spans="1:16" ht="13.5" thickBot="1">
      <c r="A175" s="339"/>
      <c r="B175" s="333"/>
      <c r="C175" s="323"/>
      <c r="D175" s="323"/>
      <c r="E175" s="310"/>
      <c r="F175" s="76">
        <f t="shared" si="2"/>
        <v>173</v>
      </c>
      <c r="G175" s="310"/>
      <c r="H175" s="102">
        <v>1.61</v>
      </c>
      <c r="I175" s="104">
        <v>38.41</v>
      </c>
      <c r="J175" s="103">
        <v>54.29</v>
      </c>
      <c r="K175" s="103" t="s">
        <v>182</v>
      </c>
      <c r="L175" s="103">
        <v>8.23</v>
      </c>
      <c r="M175" s="103">
        <v>12.18</v>
      </c>
      <c r="N175" s="103" t="s">
        <v>186</v>
      </c>
      <c r="O175" s="104">
        <v>141</v>
      </c>
      <c r="P175" s="104">
        <v>6</v>
      </c>
    </row>
    <row r="176" spans="1:16" ht="13.5" thickBot="1">
      <c r="A176" s="339"/>
      <c r="B176" s="333"/>
      <c r="C176" s="323"/>
      <c r="D176" s="323"/>
      <c r="E176" s="310"/>
      <c r="F176" s="76">
        <f t="shared" si="2"/>
        <v>174</v>
      </c>
      <c r="G176" s="310"/>
      <c r="H176" s="102">
        <v>1.609</v>
      </c>
      <c r="I176" s="104">
        <v>39.35</v>
      </c>
      <c r="J176" s="103">
        <v>55.9</v>
      </c>
      <c r="K176" s="103" t="s">
        <v>183</v>
      </c>
      <c r="L176" s="103">
        <v>8.45</v>
      </c>
      <c r="M176" s="103">
        <v>12.53</v>
      </c>
      <c r="N176" s="103" t="s">
        <v>55</v>
      </c>
      <c r="O176" s="104">
        <v>141</v>
      </c>
      <c r="P176" s="104">
        <v>7</v>
      </c>
    </row>
    <row r="177" spans="1:16" ht="13.5" thickBot="1">
      <c r="A177" s="339"/>
      <c r="B177" s="333"/>
      <c r="C177" s="323"/>
      <c r="D177" s="323"/>
      <c r="E177" s="311"/>
      <c r="F177" s="76">
        <f t="shared" si="2"/>
        <v>175</v>
      </c>
      <c r="G177" s="311"/>
      <c r="H177" s="102">
        <v>1.61</v>
      </c>
      <c r="I177" s="104">
        <v>36.83</v>
      </c>
      <c r="J177" s="103">
        <v>54.42</v>
      </c>
      <c r="K177" s="103" t="s">
        <v>184</v>
      </c>
      <c r="L177" s="103">
        <v>7.92</v>
      </c>
      <c r="M177" s="103">
        <v>12.26</v>
      </c>
      <c r="N177" s="103" t="s">
        <v>187</v>
      </c>
      <c r="O177" s="104">
        <v>141</v>
      </c>
      <c r="P177" s="104">
        <v>8</v>
      </c>
    </row>
    <row r="178" spans="1:16" ht="13.5" thickBot="1">
      <c r="A178" s="340"/>
      <c r="B178" s="330"/>
      <c r="C178" s="324">
        <v>43405</v>
      </c>
      <c r="D178" s="326">
        <v>43313</v>
      </c>
      <c r="E178" s="327">
        <v>0.25205479452054796</v>
      </c>
      <c r="F178" s="87">
        <f t="shared" si="2"/>
        <v>176</v>
      </c>
      <c r="G178" s="308">
        <v>100</v>
      </c>
      <c r="H178" s="106">
        <v>1.61</v>
      </c>
      <c r="I178" s="99">
        <v>58.8</v>
      </c>
      <c r="J178" s="100">
        <v>73.25</v>
      </c>
      <c r="K178" s="99">
        <v>84.04131929816677</v>
      </c>
      <c r="L178" s="100">
        <v>12.12</v>
      </c>
      <c r="M178" s="99">
        <v>15.8</v>
      </c>
      <c r="N178" s="99">
        <v>19.139995626902103</v>
      </c>
      <c r="O178" s="100">
        <v>141</v>
      </c>
      <c r="P178" s="100">
        <v>5</v>
      </c>
    </row>
    <row r="179" spans="1:16" ht="13.5" thickBot="1">
      <c r="A179" s="338"/>
      <c r="B179" s="331"/>
      <c r="C179" s="325"/>
      <c r="D179" s="325"/>
      <c r="E179" s="325"/>
      <c r="F179" s="87">
        <f t="shared" si="2"/>
        <v>177</v>
      </c>
      <c r="G179" s="325"/>
      <c r="H179" s="106">
        <v>1.61</v>
      </c>
      <c r="I179" s="99">
        <v>58.9</v>
      </c>
      <c r="J179" s="100">
        <v>73.3</v>
      </c>
      <c r="K179" s="99">
        <v>83.6442584501802</v>
      </c>
      <c r="L179" s="100">
        <v>12.12</v>
      </c>
      <c r="M179" s="99">
        <v>15.8</v>
      </c>
      <c r="N179" s="99">
        <v>19.042360005485808</v>
      </c>
      <c r="O179" s="100">
        <v>141</v>
      </c>
      <c r="P179" s="100">
        <v>6</v>
      </c>
    </row>
    <row r="180" spans="1:17" ht="13.5" thickBot="1">
      <c r="A180" s="337" t="s">
        <v>333</v>
      </c>
      <c r="B180" s="328" t="s">
        <v>281</v>
      </c>
      <c r="C180" s="116">
        <v>43525</v>
      </c>
      <c r="D180" s="306">
        <v>42979</v>
      </c>
      <c r="E180" s="81">
        <v>1.4958904109589042</v>
      </c>
      <c r="F180" s="76">
        <f t="shared" si="2"/>
        <v>178</v>
      </c>
      <c r="G180" s="309">
        <v>10</v>
      </c>
      <c r="H180" s="109">
        <v>1.603</v>
      </c>
      <c r="I180" s="104">
        <v>39.95</v>
      </c>
      <c r="J180" s="103">
        <v>54.21</v>
      </c>
      <c r="K180" s="103" t="s">
        <v>150</v>
      </c>
      <c r="L180" s="103">
        <v>8.61</v>
      </c>
      <c r="M180" s="103">
        <v>12.12</v>
      </c>
      <c r="N180" s="103" t="s">
        <v>154</v>
      </c>
      <c r="O180" s="117">
        <v>144</v>
      </c>
      <c r="P180" s="104">
        <v>13</v>
      </c>
      <c r="Q180" s="381"/>
    </row>
    <row r="181" spans="1:17" ht="13.5" thickBot="1">
      <c r="A181" s="341"/>
      <c r="B181" s="333"/>
      <c r="C181" s="364">
        <v>44228</v>
      </c>
      <c r="D181" s="323"/>
      <c r="E181" s="314">
        <v>3.421917808219178</v>
      </c>
      <c r="F181" s="76">
        <f t="shared" si="2"/>
        <v>179</v>
      </c>
      <c r="G181" s="315"/>
      <c r="H181" s="109">
        <v>1.609</v>
      </c>
      <c r="I181" s="104">
        <v>40.38</v>
      </c>
      <c r="J181" s="103">
        <v>54.66</v>
      </c>
      <c r="K181" s="103" t="s">
        <v>151</v>
      </c>
      <c r="L181" s="103">
        <v>8.7</v>
      </c>
      <c r="M181" s="103">
        <v>12.21</v>
      </c>
      <c r="N181" s="103" t="s">
        <v>155</v>
      </c>
      <c r="O181" s="117">
        <v>141</v>
      </c>
      <c r="P181" s="104">
        <v>14</v>
      </c>
      <c r="Q181" s="381"/>
    </row>
    <row r="182" spans="1:17" ht="13.5" thickBot="1">
      <c r="A182" s="341"/>
      <c r="B182" s="333"/>
      <c r="C182" s="323"/>
      <c r="D182" s="323"/>
      <c r="E182" s="316"/>
      <c r="F182" s="76">
        <f t="shared" si="2"/>
        <v>180</v>
      </c>
      <c r="G182" s="315"/>
      <c r="H182" s="109">
        <v>1.609</v>
      </c>
      <c r="I182" s="104">
        <v>39.18</v>
      </c>
      <c r="J182" s="103">
        <v>54.24</v>
      </c>
      <c r="K182" s="103" t="s">
        <v>152</v>
      </c>
      <c r="L182" s="103">
        <v>8.43</v>
      </c>
      <c r="M182" s="103">
        <v>12.14</v>
      </c>
      <c r="N182" s="103" t="s">
        <v>156</v>
      </c>
      <c r="O182" s="117">
        <v>141</v>
      </c>
      <c r="P182" s="104">
        <v>15</v>
      </c>
      <c r="Q182" s="381"/>
    </row>
    <row r="183" spans="1:17" ht="13.5" thickBot="1">
      <c r="A183" s="341"/>
      <c r="B183" s="333"/>
      <c r="C183" s="116">
        <v>43525</v>
      </c>
      <c r="D183" s="323"/>
      <c r="E183" s="81">
        <v>1.4958904109589042</v>
      </c>
      <c r="F183" s="76">
        <f t="shared" si="2"/>
        <v>181</v>
      </c>
      <c r="G183" s="316"/>
      <c r="H183" s="109">
        <v>1.603</v>
      </c>
      <c r="I183" s="104">
        <v>39.62</v>
      </c>
      <c r="J183" s="103">
        <v>55.67</v>
      </c>
      <c r="K183" s="103" t="s">
        <v>153</v>
      </c>
      <c r="L183" s="103">
        <v>8.55</v>
      </c>
      <c r="M183" s="103">
        <v>12.5</v>
      </c>
      <c r="N183" s="103" t="s">
        <v>157</v>
      </c>
      <c r="O183" s="117">
        <v>146</v>
      </c>
      <c r="P183" s="104">
        <v>16</v>
      </c>
      <c r="Q183" s="381"/>
    </row>
    <row r="184" spans="1:17" ht="13.5" thickBot="1">
      <c r="A184" s="340"/>
      <c r="B184" s="330"/>
      <c r="C184" s="324">
        <v>45689</v>
      </c>
      <c r="D184" s="326">
        <v>43313</v>
      </c>
      <c r="E184" s="327">
        <v>6.50958904109589</v>
      </c>
      <c r="F184" s="87">
        <f t="shared" si="2"/>
        <v>182</v>
      </c>
      <c r="G184" s="308">
        <v>100</v>
      </c>
      <c r="H184" s="106">
        <v>1.62</v>
      </c>
      <c r="I184" s="100">
        <v>57.6</v>
      </c>
      <c r="J184" s="100">
        <v>73.8</v>
      </c>
      <c r="K184" s="99">
        <v>85.46052657251683</v>
      </c>
      <c r="L184" s="100">
        <v>11.9</v>
      </c>
      <c r="M184" s="100">
        <v>15.95</v>
      </c>
      <c r="N184" s="99">
        <v>19.512185594560325</v>
      </c>
      <c r="O184" s="100">
        <v>141</v>
      </c>
      <c r="P184" s="100">
        <v>1</v>
      </c>
      <c r="Q184" s="381"/>
    </row>
    <row r="185" spans="1:17" ht="13.5" thickBot="1">
      <c r="A185" s="340"/>
      <c r="B185" s="330"/>
      <c r="C185" s="325"/>
      <c r="D185" s="325"/>
      <c r="E185" s="325"/>
      <c r="F185" s="87">
        <f t="shared" si="2"/>
        <v>183</v>
      </c>
      <c r="G185" s="325"/>
      <c r="H185" s="106">
        <v>1.621</v>
      </c>
      <c r="I185" s="99">
        <v>58.1</v>
      </c>
      <c r="J185" s="100">
        <v>74.6</v>
      </c>
      <c r="K185" s="99">
        <v>87.97032244461856</v>
      </c>
      <c r="L185" s="100">
        <v>12.03</v>
      </c>
      <c r="M185" s="99">
        <v>16.1</v>
      </c>
      <c r="N185" s="99">
        <v>20.164518313341603</v>
      </c>
      <c r="O185" s="100">
        <v>142</v>
      </c>
      <c r="P185" s="100">
        <v>2</v>
      </c>
      <c r="Q185" s="381"/>
    </row>
    <row r="186" spans="1:17" ht="13.5" thickBot="1">
      <c r="A186" s="340"/>
      <c r="B186" s="330"/>
      <c r="C186" s="325"/>
      <c r="D186" s="325"/>
      <c r="E186" s="325"/>
      <c r="F186" s="87">
        <f t="shared" si="2"/>
        <v>184</v>
      </c>
      <c r="G186" s="325"/>
      <c r="H186" s="106">
        <v>1.621</v>
      </c>
      <c r="I186" s="99">
        <v>58.6</v>
      </c>
      <c r="J186" s="100">
        <v>74.5</v>
      </c>
      <c r="K186" s="99">
        <v>87.72</v>
      </c>
      <c r="L186" s="100">
        <v>12</v>
      </c>
      <c r="M186" s="99">
        <v>16.08</v>
      </c>
      <c r="N186" s="99">
        <v>20.07</v>
      </c>
      <c r="O186" s="100">
        <v>142</v>
      </c>
      <c r="P186" s="100">
        <v>3</v>
      </c>
      <c r="Q186" s="381"/>
    </row>
    <row r="187" spans="1:17" ht="13.5" thickBot="1">
      <c r="A187" s="338"/>
      <c r="B187" s="331"/>
      <c r="C187" s="325"/>
      <c r="D187" s="325"/>
      <c r="E187" s="325"/>
      <c r="F187" s="87">
        <f t="shared" si="2"/>
        <v>185</v>
      </c>
      <c r="G187" s="325"/>
      <c r="H187" s="106">
        <v>1.62</v>
      </c>
      <c r="I187" s="99">
        <v>57.7</v>
      </c>
      <c r="J187" s="100">
        <v>73.9</v>
      </c>
      <c r="K187" s="99">
        <v>85.03327757078577</v>
      </c>
      <c r="L187" s="100">
        <v>11.86</v>
      </c>
      <c r="M187" s="99">
        <v>15.96</v>
      </c>
      <c r="N187" s="99">
        <v>19.356670454116042</v>
      </c>
      <c r="O187" s="100">
        <v>142</v>
      </c>
      <c r="P187" s="100">
        <v>4</v>
      </c>
      <c r="Q187" s="381"/>
    </row>
    <row r="188" spans="1:17" ht="13.5" thickBot="1">
      <c r="A188" s="337" t="s">
        <v>339</v>
      </c>
      <c r="B188" s="328" t="s">
        <v>281</v>
      </c>
      <c r="C188" s="324">
        <v>44501</v>
      </c>
      <c r="D188" s="326">
        <v>43313</v>
      </c>
      <c r="E188" s="327">
        <v>3.254794520547945</v>
      </c>
      <c r="F188" s="87">
        <f t="shared" si="2"/>
        <v>186</v>
      </c>
      <c r="G188" s="308">
        <v>100</v>
      </c>
      <c r="H188" s="106">
        <v>1.606</v>
      </c>
      <c r="I188" s="99">
        <v>58.95</v>
      </c>
      <c r="J188" s="100">
        <v>73.54</v>
      </c>
      <c r="K188" s="99">
        <v>85.12828658872674</v>
      </c>
      <c r="L188" s="100">
        <v>12.13</v>
      </c>
      <c r="M188" s="100">
        <v>15.85</v>
      </c>
      <c r="N188" s="99">
        <v>19.42627834050164</v>
      </c>
      <c r="O188" s="100">
        <v>142</v>
      </c>
      <c r="P188" s="100">
        <v>9</v>
      </c>
      <c r="Q188" s="381"/>
    </row>
    <row r="189" spans="1:17" ht="13.5" thickBot="1">
      <c r="A189" s="341"/>
      <c r="B189" s="313"/>
      <c r="C189" s="325"/>
      <c r="D189" s="325"/>
      <c r="E189" s="325"/>
      <c r="F189" s="87">
        <f t="shared" si="2"/>
        <v>187</v>
      </c>
      <c r="G189" s="325"/>
      <c r="H189" s="106">
        <v>1.606</v>
      </c>
      <c r="I189" s="99">
        <v>59.9</v>
      </c>
      <c r="J189" s="100">
        <v>74.6</v>
      </c>
      <c r="K189" s="99">
        <v>86.23996130045883</v>
      </c>
      <c r="L189" s="100">
        <v>12.33</v>
      </c>
      <c r="M189" s="100">
        <v>16.1</v>
      </c>
      <c r="N189" s="99">
        <v>19.63772380477571</v>
      </c>
      <c r="O189" s="100">
        <v>142</v>
      </c>
      <c r="P189" s="100">
        <v>10</v>
      </c>
      <c r="Q189" s="381"/>
    </row>
    <row r="190" spans="1:17" ht="13.5" thickBot="1">
      <c r="A190" s="341"/>
      <c r="B190" s="313"/>
      <c r="C190" s="325"/>
      <c r="D190" s="325"/>
      <c r="E190" s="325"/>
      <c r="F190" s="87">
        <f t="shared" si="2"/>
        <v>188</v>
      </c>
      <c r="G190" s="325"/>
      <c r="H190" s="106">
        <v>1.606</v>
      </c>
      <c r="I190" s="99">
        <v>58.35</v>
      </c>
      <c r="J190" s="100">
        <v>72.4</v>
      </c>
      <c r="K190" s="99">
        <v>84.14915135241613</v>
      </c>
      <c r="L190" s="100">
        <v>12.01</v>
      </c>
      <c r="M190" s="100">
        <v>15.6</v>
      </c>
      <c r="N190" s="99">
        <v>19.198523264435302</v>
      </c>
      <c r="O190" s="100">
        <v>141</v>
      </c>
      <c r="P190" s="100">
        <v>11</v>
      </c>
      <c r="Q190" s="381"/>
    </row>
    <row r="191" spans="1:17" ht="13.5" thickBot="1">
      <c r="A191" s="341"/>
      <c r="B191" s="313"/>
      <c r="C191" s="325"/>
      <c r="D191" s="325"/>
      <c r="E191" s="325"/>
      <c r="F191" s="87">
        <f t="shared" si="2"/>
        <v>189</v>
      </c>
      <c r="G191" s="325"/>
      <c r="H191" s="106">
        <v>1.606</v>
      </c>
      <c r="I191" s="99">
        <v>58.75</v>
      </c>
      <c r="J191" s="100">
        <v>73.3</v>
      </c>
      <c r="K191" s="99">
        <v>85.90037566516588</v>
      </c>
      <c r="L191" s="100">
        <v>12.08</v>
      </c>
      <c r="M191" s="100">
        <v>15.85</v>
      </c>
      <c r="N191" s="99">
        <v>19.647942829460483</v>
      </c>
      <c r="O191" s="100">
        <v>142</v>
      </c>
      <c r="P191" s="100">
        <v>12</v>
      </c>
      <c r="Q191" s="381"/>
    </row>
    <row r="192" spans="1:17" ht="13.5" thickBot="1">
      <c r="A192" s="340"/>
      <c r="B192" s="313"/>
      <c r="C192" s="306">
        <v>44501</v>
      </c>
      <c r="D192" s="382">
        <v>43313</v>
      </c>
      <c r="E192" s="302">
        <v>3.254794520547945</v>
      </c>
      <c r="F192" s="76">
        <f t="shared" si="2"/>
        <v>190</v>
      </c>
      <c r="G192" s="322">
        <v>10</v>
      </c>
      <c r="H192" s="102">
        <v>1.606</v>
      </c>
      <c r="I192" s="103">
        <v>42.6</v>
      </c>
      <c r="J192" s="104">
        <v>57.03</v>
      </c>
      <c r="K192" s="103">
        <v>66.60543398294536</v>
      </c>
      <c r="L192" s="104">
        <v>9.11</v>
      </c>
      <c r="M192" s="104">
        <v>12.73</v>
      </c>
      <c r="N192" s="103">
        <v>18.49552306423993</v>
      </c>
      <c r="O192" s="104">
        <v>143</v>
      </c>
      <c r="P192" s="104">
        <v>13</v>
      </c>
      <c r="Q192" s="381"/>
    </row>
    <row r="193" spans="1:17" ht="13.5" thickBot="1">
      <c r="A193" s="340"/>
      <c r="B193" s="313"/>
      <c r="C193" s="323"/>
      <c r="D193" s="323"/>
      <c r="E193" s="323"/>
      <c r="F193" s="76">
        <f t="shared" si="2"/>
        <v>191</v>
      </c>
      <c r="G193" s="323"/>
      <c r="H193" s="102">
        <v>1.606</v>
      </c>
      <c r="I193" s="103">
        <v>41.9</v>
      </c>
      <c r="J193" s="104">
        <v>57.3</v>
      </c>
      <c r="K193" s="103">
        <v>68.72905190780295</v>
      </c>
      <c r="L193" s="104">
        <v>8.96</v>
      </c>
      <c r="M193" s="104">
        <v>12.8</v>
      </c>
      <c r="N193" s="103">
        <v>19.938469757757705</v>
      </c>
      <c r="O193" s="104">
        <v>141</v>
      </c>
      <c r="P193" s="104">
        <v>14</v>
      </c>
      <c r="Q193" s="381"/>
    </row>
    <row r="194" spans="1:17" ht="13.5" thickBot="1">
      <c r="A194" s="340"/>
      <c r="B194" s="313"/>
      <c r="C194" s="323"/>
      <c r="D194" s="323"/>
      <c r="E194" s="323"/>
      <c r="F194" s="76">
        <f t="shared" si="2"/>
        <v>192</v>
      </c>
      <c r="G194" s="323"/>
      <c r="H194" s="102">
        <v>1.605</v>
      </c>
      <c r="I194" s="103">
        <v>41.95</v>
      </c>
      <c r="J194" s="104">
        <v>56.03</v>
      </c>
      <c r="K194" s="103">
        <v>66.2317893610125</v>
      </c>
      <c r="L194" s="104">
        <v>8.96</v>
      </c>
      <c r="M194" s="104">
        <v>12.52</v>
      </c>
      <c r="N194" s="103">
        <v>18.436578050017243</v>
      </c>
      <c r="O194" s="104">
        <v>142</v>
      </c>
      <c r="P194" s="104">
        <v>15</v>
      </c>
      <c r="Q194" s="381"/>
    </row>
    <row r="195" spans="1:17" ht="13.5" thickBot="1">
      <c r="A195" s="338"/>
      <c r="B195" s="332"/>
      <c r="C195" s="323"/>
      <c r="D195" s="323"/>
      <c r="E195" s="323"/>
      <c r="F195" s="76">
        <f t="shared" si="2"/>
        <v>193</v>
      </c>
      <c r="G195" s="323"/>
      <c r="H195" s="102">
        <v>1.606</v>
      </c>
      <c r="I195" s="103">
        <v>40.14</v>
      </c>
      <c r="J195" s="104">
        <v>55.08</v>
      </c>
      <c r="K195" s="103">
        <v>65.05661374991013</v>
      </c>
      <c r="L195" s="104">
        <v>8.62</v>
      </c>
      <c r="M195" s="104">
        <v>12.36</v>
      </c>
      <c r="N195" s="103">
        <v>19.108712304969952</v>
      </c>
      <c r="O195" s="104">
        <v>142</v>
      </c>
      <c r="P195" s="104">
        <v>16</v>
      </c>
      <c r="Q195" s="381"/>
    </row>
    <row r="196" spans="1:17" ht="115.5" customHeight="1" thickBot="1">
      <c r="A196" s="128" t="s">
        <v>334</v>
      </c>
      <c r="B196" s="77" t="s">
        <v>349</v>
      </c>
      <c r="C196" s="116">
        <v>40603</v>
      </c>
      <c r="D196" s="107">
        <v>42705</v>
      </c>
      <c r="E196" s="108">
        <v>-5.758904109589041</v>
      </c>
      <c r="F196" s="76">
        <v>194</v>
      </c>
      <c r="G196" s="104">
        <v>10</v>
      </c>
      <c r="H196" s="109">
        <v>1.504</v>
      </c>
      <c r="I196" s="103">
        <v>35.7</v>
      </c>
      <c r="J196" s="103">
        <v>53.5</v>
      </c>
      <c r="K196" s="103">
        <v>57.1</v>
      </c>
      <c r="L196" s="103">
        <v>8</v>
      </c>
      <c r="M196" s="103">
        <v>12.4</v>
      </c>
      <c r="N196" s="103">
        <v>17.1</v>
      </c>
      <c r="O196" s="104">
        <v>146</v>
      </c>
      <c r="P196" s="104" t="s">
        <v>22</v>
      </c>
      <c r="Q196" s="231"/>
    </row>
    <row r="197" spans="1:17" ht="23.25" customHeight="1" thickBot="1">
      <c r="A197" s="337" t="s">
        <v>335</v>
      </c>
      <c r="B197" s="328" t="s">
        <v>281</v>
      </c>
      <c r="C197" s="110">
        <v>45108</v>
      </c>
      <c r="D197" s="105">
        <v>42736</v>
      </c>
      <c r="E197" s="90">
        <v>6.498630136986302</v>
      </c>
      <c r="F197" s="87">
        <f t="shared" si="2"/>
        <v>195</v>
      </c>
      <c r="G197" s="100">
        <v>10</v>
      </c>
      <c r="H197" s="106">
        <v>1.608</v>
      </c>
      <c r="I197" s="99">
        <v>38</v>
      </c>
      <c r="J197" s="99">
        <v>54.4</v>
      </c>
      <c r="K197" s="99">
        <v>61.5</v>
      </c>
      <c r="L197" s="99">
        <v>8</v>
      </c>
      <c r="M197" s="99">
        <v>12.1</v>
      </c>
      <c r="N197" s="99">
        <v>18.5</v>
      </c>
      <c r="O197" s="100">
        <v>141</v>
      </c>
      <c r="P197" s="100" t="s">
        <v>22</v>
      </c>
      <c r="Q197" s="381"/>
    </row>
    <row r="198" spans="1:17" ht="23.25" customHeight="1" thickBot="1">
      <c r="A198" s="338"/>
      <c r="B198" s="334"/>
      <c r="C198" s="92">
        <v>45108</v>
      </c>
      <c r="D198" s="107">
        <v>42736</v>
      </c>
      <c r="E198" s="81">
        <v>6.498630136986302</v>
      </c>
      <c r="F198" s="76">
        <f t="shared" si="2"/>
        <v>196</v>
      </c>
      <c r="G198" s="104">
        <v>100</v>
      </c>
      <c r="H198" s="102">
        <v>1.608</v>
      </c>
      <c r="I198" s="103">
        <v>58.5</v>
      </c>
      <c r="J198" s="103">
        <v>74.1</v>
      </c>
      <c r="K198" s="103">
        <v>87.7</v>
      </c>
      <c r="L198" s="103">
        <v>12</v>
      </c>
      <c r="M198" s="103">
        <v>16</v>
      </c>
      <c r="N198" s="103">
        <v>20.1</v>
      </c>
      <c r="O198" s="104">
        <v>141</v>
      </c>
      <c r="P198" s="104" t="s">
        <v>22</v>
      </c>
      <c r="Q198" s="381"/>
    </row>
    <row r="199" spans="1:17" ht="23.25" customHeight="1" thickBot="1">
      <c r="A199" s="337" t="s">
        <v>336</v>
      </c>
      <c r="B199" s="328" t="s">
        <v>281</v>
      </c>
      <c r="C199" s="110">
        <v>45658</v>
      </c>
      <c r="D199" s="105">
        <v>42736</v>
      </c>
      <c r="E199" s="90">
        <v>8.005479452054795</v>
      </c>
      <c r="F199" s="87">
        <f t="shared" si="2"/>
        <v>197</v>
      </c>
      <c r="G199" s="100">
        <v>10</v>
      </c>
      <c r="H199" s="106">
        <v>1.611</v>
      </c>
      <c r="I199" s="99">
        <v>38.8</v>
      </c>
      <c r="J199" s="99">
        <v>63.4</v>
      </c>
      <c r="K199" s="99">
        <v>74.2</v>
      </c>
      <c r="L199" s="99">
        <v>8.3</v>
      </c>
      <c r="M199" s="99">
        <v>14.4</v>
      </c>
      <c r="N199" s="99">
        <v>19.3</v>
      </c>
      <c r="O199" s="100">
        <v>137</v>
      </c>
      <c r="P199" s="100" t="s">
        <v>22</v>
      </c>
      <c r="Q199" s="381"/>
    </row>
    <row r="200" spans="1:17" ht="23.25" customHeight="1" thickBot="1">
      <c r="A200" s="338"/>
      <c r="B200" s="334"/>
      <c r="C200" s="136">
        <v>45658</v>
      </c>
      <c r="D200" s="130">
        <v>42736</v>
      </c>
      <c r="E200" s="140">
        <v>8.005479452054795</v>
      </c>
      <c r="F200" s="223">
        <f t="shared" si="2"/>
        <v>198</v>
      </c>
      <c r="G200" s="125">
        <v>100</v>
      </c>
      <c r="H200" s="224">
        <v>1.612</v>
      </c>
      <c r="I200" s="225">
        <v>63.1</v>
      </c>
      <c r="J200" s="225">
        <v>73.7</v>
      </c>
      <c r="K200" s="225">
        <v>86.6</v>
      </c>
      <c r="L200" s="225">
        <v>13.1</v>
      </c>
      <c r="M200" s="225">
        <v>15.8</v>
      </c>
      <c r="N200" s="225">
        <v>20.2</v>
      </c>
      <c r="O200" s="125">
        <v>137</v>
      </c>
      <c r="P200" s="125" t="s">
        <v>22</v>
      </c>
      <c r="Q200" s="381"/>
    </row>
    <row r="201" spans="1:16" ht="23.25" customHeight="1">
      <c r="A201" s="231"/>
      <c r="B201" s="163"/>
      <c r="C201" s="232"/>
      <c r="D201" s="233"/>
      <c r="E201" s="234"/>
      <c r="F201" s="235"/>
      <c r="G201" s="236"/>
      <c r="H201" s="237"/>
      <c r="I201" s="238"/>
      <c r="J201" s="238"/>
      <c r="K201" s="238"/>
      <c r="L201" s="238"/>
      <c r="M201" s="238"/>
      <c r="N201" s="238"/>
      <c r="O201" s="236"/>
      <c r="P201" s="236"/>
    </row>
    <row r="202" spans="1:16" ht="23.25" customHeight="1">
      <c r="A202" s="231"/>
      <c r="B202" s="163"/>
      <c r="C202" s="232"/>
      <c r="D202" s="233"/>
      <c r="E202" s="234"/>
      <c r="F202" s="235"/>
      <c r="G202" s="236"/>
      <c r="H202" s="237"/>
      <c r="I202" s="238"/>
      <c r="J202" s="238"/>
      <c r="K202" s="238"/>
      <c r="L202" s="238"/>
      <c r="M202" s="238"/>
      <c r="N202" s="238"/>
      <c r="O202" s="236"/>
      <c r="P202" s="236"/>
    </row>
    <row r="203" spans="1:16" ht="23.25" customHeight="1">
      <c r="A203" s="231"/>
      <c r="B203" s="163"/>
      <c r="C203" s="232"/>
      <c r="D203" s="233"/>
      <c r="E203" s="234"/>
      <c r="F203" s="235"/>
      <c r="G203" s="236"/>
      <c r="H203" s="237"/>
      <c r="I203" s="238"/>
      <c r="J203" s="238"/>
      <c r="K203" s="238"/>
      <c r="L203" s="238"/>
      <c r="M203" s="238"/>
      <c r="N203" s="238"/>
      <c r="O203" s="236"/>
      <c r="P203" s="236"/>
    </row>
    <row r="204" spans="1:16" ht="23.25" customHeight="1">
      <c r="A204" s="239" t="s">
        <v>411</v>
      </c>
      <c r="B204" s="163"/>
      <c r="C204" s="232"/>
      <c r="D204" s="233"/>
      <c r="E204" s="234"/>
      <c r="F204" s="235"/>
      <c r="G204" s="236"/>
      <c r="H204" s="237"/>
      <c r="I204" s="238"/>
      <c r="J204" s="238"/>
      <c r="K204" s="238"/>
      <c r="L204" s="238"/>
      <c r="M204" s="238"/>
      <c r="N204" s="238"/>
      <c r="O204" s="236"/>
      <c r="P204" s="236"/>
    </row>
    <row r="205" spans="1:16" ht="23.25" customHeight="1">
      <c r="A205" s="231"/>
      <c r="B205" s="163"/>
      <c r="C205" s="232"/>
      <c r="D205" s="233"/>
      <c r="E205" s="234"/>
      <c r="F205" s="235"/>
      <c r="G205" s="236"/>
      <c r="H205" s="237"/>
      <c r="I205" s="238"/>
      <c r="J205" s="238"/>
      <c r="K205" s="238"/>
      <c r="L205" s="238"/>
      <c r="M205" s="238"/>
      <c r="N205" s="238"/>
      <c r="O205" s="236"/>
      <c r="P205" s="236"/>
    </row>
    <row r="206" spans="1:16" ht="23.25" customHeight="1" thickBot="1">
      <c r="A206" s="231"/>
      <c r="B206" s="163"/>
      <c r="C206" s="232"/>
      <c r="D206" s="233"/>
      <c r="E206" s="234"/>
      <c r="F206" s="235"/>
      <c r="G206" s="236"/>
      <c r="H206" s="237"/>
      <c r="I206" s="238"/>
      <c r="J206" s="238"/>
      <c r="K206" s="238"/>
      <c r="L206" s="238"/>
      <c r="M206" s="238"/>
      <c r="N206" s="238"/>
      <c r="O206" s="236"/>
      <c r="P206" s="236"/>
    </row>
    <row r="207" spans="1:16" ht="23.25" customHeight="1" thickBot="1">
      <c r="A207" s="337" t="s">
        <v>340</v>
      </c>
      <c r="B207" s="328" t="s">
        <v>281</v>
      </c>
      <c r="C207" s="226">
        <v>43739</v>
      </c>
      <c r="D207" s="226">
        <v>42736</v>
      </c>
      <c r="E207" s="227">
        <v>2.747945205479452</v>
      </c>
      <c r="F207" s="228">
        <f>F200+1</f>
        <v>199</v>
      </c>
      <c r="G207" s="126">
        <v>10</v>
      </c>
      <c r="H207" s="229">
        <v>1.65</v>
      </c>
      <c r="I207" s="230">
        <v>11</v>
      </c>
      <c r="J207" s="230">
        <v>19.3</v>
      </c>
      <c r="K207" s="230">
        <v>20.9</v>
      </c>
      <c r="L207" s="230">
        <v>2.4</v>
      </c>
      <c r="M207" s="230">
        <v>4.1</v>
      </c>
      <c r="N207" s="230">
        <v>6.3</v>
      </c>
      <c r="O207" s="126">
        <v>89</v>
      </c>
      <c r="P207" s="126" t="s">
        <v>22</v>
      </c>
    </row>
    <row r="208" spans="1:16" ht="23.25" customHeight="1" thickBot="1">
      <c r="A208" s="338"/>
      <c r="B208" s="334"/>
      <c r="C208" s="107">
        <v>43739</v>
      </c>
      <c r="D208" s="107">
        <v>42736</v>
      </c>
      <c r="E208" s="81">
        <v>2.747945205479452</v>
      </c>
      <c r="F208" s="76">
        <f t="shared" si="2"/>
        <v>200</v>
      </c>
      <c r="G208" s="104">
        <v>100</v>
      </c>
      <c r="H208" s="102">
        <v>1.662</v>
      </c>
      <c r="I208" s="103">
        <v>19.6</v>
      </c>
      <c r="J208" s="103">
        <v>26.3</v>
      </c>
      <c r="K208" s="103">
        <v>34</v>
      </c>
      <c r="L208" s="103">
        <v>4.1</v>
      </c>
      <c r="M208" s="103">
        <v>5.7</v>
      </c>
      <c r="N208" s="103">
        <v>10.1</v>
      </c>
      <c r="O208" s="104">
        <v>89</v>
      </c>
      <c r="P208" s="104" t="s">
        <v>22</v>
      </c>
    </row>
    <row r="209" spans="1:16" ht="30.75" customHeight="1" thickBot="1">
      <c r="A209" s="337" t="s">
        <v>341</v>
      </c>
      <c r="B209" s="328" t="s">
        <v>282</v>
      </c>
      <c r="C209" s="105">
        <v>40360</v>
      </c>
      <c r="D209" s="105">
        <v>42736</v>
      </c>
      <c r="E209" s="113">
        <v>-6.50958904109589</v>
      </c>
      <c r="F209" s="87">
        <f t="shared" si="2"/>
        <v>201</v>
      </c>
      <c r="G209" s="100">
        <v>10</v>
      </c>
      <c r="H209" s="106">
        <v>1.544</v>
      </c>
      <c r="I209" s="99">
        <v>5</v>
      </c>
      <c r="J209" s="99">
        <v>12</v>
      </c>
      <c r="K209" s="99">
        <v>18</v>
      </c>
      <c r="L209" s="99">
        <v>1</v>
      </c>
      <c r="M209" s="99">
        <v>2.9</v>
      </c>
      <c r="N209" s="99">
        <v>6.4</v>
      </c>
      <c r="O209" s="100">
        <v>97</v>
      </c>
      <c r="P209" s="100" t="s">
        <v>22</v>
      </c>
    </row>
    <row r="210" spans="1:16" ht="30.75" customHeight="1" thickBot="1">
      <c r="A210" s="340"/>
      <c r="B210" s="313"/>
      <c r="C210" s="107">
        <v>40360</v>
      </c>
      <c r="D210" s="107">
        <v>42736</v>
      </c>
      <c r="E210" s="108">
        <v>-6.50958904109589</v>
      </c>
      <c r="F210" s="76">
        <f t="shared" si="2"/>
        <v>202</v>
      </c>
      <c r="G210" s="104">
        <v>100</v>
      </c>
      <c r="H210" s="102">
        <v>1.555</v>
      </c>
      <c r="I210" s="103">
        <v>17.6</v>
      </c>
      <c r="J210" s="103">
        <v>23.3</v>
      </c>
      <c r="K210" s="103">
        <v>26.7</v>
      </c>
      <c r="L210" s="103">
        <v>3.7</v>
      </c>
      <c r="M210" s="103">
        <v>5.1</v>
      </c>
      <c r="N210" s="103">
        <v>7.2</v>
      </c>
      <c r="O210" s="104">
        <v>97</v>
      </c>
      <c r="P210" s="104" t="s">
        <v>22</v>
      </c>
    </row>
    <row r="211" spans="1:16" ht="30.75" customHeight="1" thickBot="1">
      <c r="A211" s="340"/>
      <c r="B211" s="340"/>
      <c r="C211" s="379">
        <v>40360</v>
      </c>
      <c r="D211" s="379">
        <v>43313</v>
      </c>
      <c r="E211" s="377">
        <v>-8.09041095890411</v>
      </c>
      <c r="F211" s="87">
        <f t="shared" si="2"/>
        <v>203</v>
      </c>
      <c r="G211" s="308">
        <v>100</v>
      </c>
      <c r="H211" s="129">
        <v>1.526</v>
      </c>
      <c r="I211" s="99">
        <v>9.75</v>
      </c>
      <c r="J211" s="375" t="s">
        <v>288</v>
      </c>
      <c r="K211" s="99">
        <v>11.139914913067047</v>
      </c>
      <c r="L211" s="100">
        <v>0.93</v>
      </c>
      <c r="M211" s="375" t="s">
        <v>288</v>
      </c>
      <c r="N211" s="99">
        <v>1.8131206675031863</v>
      </c>
      <c r="O211" s="127">
        <v>97</v>
      </c>
      <c r="P211" s="100">
        <v>7</v>
      </c>
    </row>
    <row r="212" spans="1:16" ht="30.75" customHeight="1" thickBot="1">
      <c r="A212" s="338"/>
      <c r="B212" s="338"/>
      <c r="C212" s="378"/>
      <c r="D212" s="378"/>
      <c r="E212" s="378"/>
      <c r="F212" s="87">
        <f t="shared" si="2"/>
        <v>204</v>
      </c>
      <c r="G212" s="378"/>
      <c r="H212" s="129">
        <v>1.542</v>
      </c>
      <c r="I212" s="99">
        <v>12.8</v>
      </c>
      <c r="J212" s="376"/>
      <c r="K212" s="99">
        <v>20.035218137615377</v>
      </c>
      <c r="L212" s="100">
        <v>2.7</v>
      </c>
      <c r="M212" s="376"/>
      <c r="N212" s="99">
        <v>4.91172376970839</v>
      </c>
      <c r="O212" s="127">
        <v>97</v>
      </c>
      <c r="P212" s="100">
        <v>8</v>
      </c>
    </row>
    <row r="213" spans="1:16" ht="26.25" customHeight="1" thickBot="1">
      <c r="A213" s="337" t="s">
        <v>342</v>
      </c>
      <c r="B213" s="328" t="s">
        <v>286</v>
      </c>
      <c r="C213" s="105">
        <v>43586</v>
      </c>
      <c r="D213" s="105">
        <v>42767</v>
      </c>
      <c r="E213" s="90">
        <v>2.243835616438356</v>
      </c>
      <c r="F213" s="87">
        <f t="shared" si="2"/>
        <v>205</v>
      </c>
      <c r="G213" s="100">
        <v>10</v>
      </c>
      <c r="H213" s="106">
        <v>1.565</v>
      </c>
      <c r="I213" s="99">
        <v>10.2</v>
      </c>
      <c r="J213" s="99">
        <v>15.8</v>
      </c>
      <c r="K213" s="99">
        <v>22.6</v>
      </c>
      <c r="L213" s="99">
        <v>2.2</v>
      </c>
      <c r="M213" s="99">
        <v>3.6</v>
      </c>
      <c r="N213" s="99">
        <v>8.2</v>
      </c>
      <c r="O213" s="100">
        <v>97</v>
      </c>
      <c r="P213" s="100" t="s">
        <v>22</v>
      </c>
    </row>
    <row r="214" spans="1:16" ht="26.25" customHeight="1" thickBot="1">
      <c r="A214" s="338"/>
      <c r="B214" s="332"/>
      <c r="C214" s="107">
        <v>43586</v>
      </c>
      <c r="D214" s="107">
        <v>42767</v>
      </c>
      <c r="E214" s="81">
        <v>2.243835616438356</v>
      </c>
      <c r="F214" s="76">
        <f t="shared" si="2"/>
        <v>206</v>
      </c>
      <c r="G214" s="104">
        <v>100</v>
      </c>
      <c r="H214" s="102">
        <v>1.592</v>
      </c>
      <c r="I214" s="103">
        <v>20.8</v>
      </c>
      <c r="J214" s="103">
        <v>28.7</v>
      </c>
      <c r="K214" s="103">
        <v>32.6</v>
      </c>
      <c r="L214" s="103">
        <v>4.3</v>
      </c>
      <c r="M214" s="103">
        <v>6.8</v>
      </c>
      <c r="N214" s="103">
        <v>9.2</v>
      </c>
      <c r="O214" s="104">
        <v>97</v>
      </c>
      <c r="P214" s="104" t="s">
        <v>22</v>
      </c>
    </row>
    <row r="215" spans="1:16" ht="21.75" customHeight="1" thickBot="1">
      <c r="A215" s="337" t="s">
        <v>343</v>
      </c>
      <c r="B215" s="328" t="s">
        <v>281</v>
      </c>
      <c r="C215" s="105">
        <v>42948</v>
      </c>
      <c r="D215" s="105">
        <v>42767</v>
      </c>
      <c r="E215" s="90">
        <v>0.4958904109589041</v>
      </c>
      <c r="F215" s="87">
        <f t="shared" si="2"/>
        <v>207</v>
      </c>
      <c r="G215" s="100">
        <v>10</v>
      </c>
      <c r="H215" s="106">
        <v>1.562</v>
      </c>
      <c r="I215" s="99">
        <v>7</v>
      </c>
      <c r="J215" s="99">
        <v>10.5</v>
      </c>
      <c r="K215" s="99">
        <v>17.1</v>
      </c>
      <c r="L215" s="99">
        <v>1.5</v>
      </c>
      <c r="M215" s="99">
        <v>2.6</v>
      </c>
      <c r="N215" s="99">
        <v>6.8</v>
      </c>
      <c r="O215" s="100">
        <v>95</v>
      </c>
      <c r="P215" s="100" t="s">
        <v>22</v>
      </c>
    </row>
    <row r="216" spans="1:16" ht="21.75" customHeight="1" thickBot="1">
      <c r="A216" s="338"/>
      <c r="B216" s="332"/>
      <c r="C216" s="107">
        <v>42948</v>
      </c>
      <c r="D216" s="107">
        <v>42767</v>
      </c>
      <c r="E216" s="81">
        <v>0.4958904109589041</v>
      </c>
      <c r="F216" s="76">
        <f t="shared" si="2"/>
        <v>208</v>
      </c>
      <c r="G216" s="104">
        <v>100</v>
      </c>
      <c r="H216" s="102">
        <v>1.562</v>
      </c>
      <c r="I216" s="103">
        <v>14.5</v>
      </c>
      <c r="J216" s="103">
        <v>22.7</v>
      </c>
      <c r="K216" s="103">
        <v>28.5</v>
      </c>
      <c r="L216" s="103">
        <v>3.1</v>
      </c>
      <c r="M216" s="103">
        <v>5.1</v>
      </c>
      <c r="N216" s="103">
        <v>9.4</v>
      </c>
      <c r="O216" s="104">
        <v>95</v>
      </c>
      <c r="P216" s="104" t="s">
        <v>22</v>
      </c>
    </row>
    <row r="217" spans="1:16" ht="24" customHeight="1" thickBot="1">
      <c r="A217" s="337" t="s">
        <v>344</v>
      </c>
      <c r="B217" s="328" t="s">
        <v>281</v>
      </c>
      <c r="C217" s="105">
        <v>43617</v>
      </c>
      <c r="D217" s="105">
        <v>42705</v>
      </c>
      <c r="E217" s="90">
        <v>2.4986301369863013</v>
      </c>
      <c r="F217" s="87">
        <f>F216+1</f>
        <v>209</v>
      </c>
      <c r="G217" s="100">
        <v>10</v>
      </c>
      <c r="H217" s="106">
        <v>1.65</v>
      </c>
      <c r="I217" s="99">
        <v>19.5</v>
      </c>
      <c r="J217" s="99">
        <v>26.4</v>
      </c>
      <c r="K217" s="99">
        <v>32.2</v>
      </c>
      <c r="L217" s="99">
        <v>4.1</v>
      </c>
      <c r="M217" s="99">
        <v>5.9</v>
      </c>
      <c r="N217" s="99">
        <v>10.3</v>
      </c>
      <c r="O217" s="100">
        <v>99</v>
      </c>
      <c r="P217" s="100" t="s">
        <v>22</v>
      </c>
    </row>
    <row r="218" spans="1:16" ht="24" customHeight="1" thickBot="1">
      <c r="A218" s="338"/>
      <c r="B218" s="332"/>
      <c r="C218" s="107">
        <v>43617</v>
      </c>
      <c r="D218" s="107">
        <v>42705</v>
      </c>
      <c r="E218" s="81">
        <v>2.4986301369863013</v>
      </c>
      <c r="F218" s="76">
        <f>F217+1</f>
        <v>210</v>
      </c>
      <c r="G218" s="104">
        <v>100</v>
      </c>
      <c r="H218" s="102">
        <v>1.643</v>
      </c>
      <c r="I218" s="103">
        <v>30</v>
      </c>
      <c r="J218" s="103">
        <v>35.5</v>
      </c>
      <c r="K218" s="103">
        <v>39.6</v>
      </c>
      <c r="L218" s="103">
        <v>6.1</v>
      </c>
      <c r="M218" s="103">
        <v>7.5</v>
      </c>
      <c r="N218" s="103">
        <v>11.6</v>
      </c>
      <c r="O218" s="104">
        <v>99</v>
      </c>
      <c r="P218" s="104" t="s">
        <v>22</v>
      </c>
    </row>
    <row r="219" spans="1:16" ht="47.25" customHeight="1" thickBot="1">
      <c r="A219" s="337" t="s">
        <v>345</v>
      </c>
      <c r="B219" s="328" t="s">
        <v>285</v>
      </c>
      <c r="C219" s="105">
        <v>43405</v>
      </c>
      <c r="D219" s="105">
        <v>42767</v>
      </c>
      <c r="E219" s="90">
        <v>1.747945205479452</v>
      </c>
      <c r="F219" s="87">
        <f>F218+1</f>
        <v>211</v>
      </c>
      <c r="G219" s="100">
        <v>10</v>
      </c>
      <c r="H219" s="106">
        <v>1.6</v>
      </c>
      <c r="I219" s="99">
        <v>10</v>
      </c>
      <c r="J219" s="99">
        <v>15</v>
      </c>
      <c r="K219" s="99">
        <v>21.5</v>
      </c>
      <c r="L219" s="99">
        <v>2</v>
      </c>
      <c r="M219" s="99">
        <v>3.5</v>
      </c>
      <c r="N219" s="99">
        <v>8</v>
      </c>
      <c r="O219" s="100">
        <v>96</v>
      </c>
      <c r="P219" s="100" t="s">
        <v>22</v>
      </c>
    </row>
    <row r="220" spans="1:16" ht="47.25" customHeight="1" thickBot="1">
      <c r="A220" s="338"/>
      <c r="B220" s="332"/>
      <c r="C220" s="107">
        <v>43405</v>
      </c>
      <c r="D220" s="107">
        <v>42767</v>
      </c>
      <c r="E220" s="81">
        <v>1.747945205479452</v>
      </c>
      <c r="F220" s="76">
        <f>F219+1</f>
        <v>212</v>
      </c>
      <c r="G220" s="104">
        <v>100</v>
      </c>
      <c r="H220" s="102">
        <v>1.603</v>
      </c>
      <c r="I220" s="103">
        <v>21</v>
      </c>
      <c r="J220" s="103">
        <v>28.1</v>
      </c>
      <c r="K220" s="103">
        <v>32.1</v>
      </c>
      <c r="L220" s="103">
        <v>4.1</v>
      </c>
      <c r="M220" s="103">
        <v>6.2</v>
      </c>
      <c r="N220" s="103">
        <v>9.5</v>
      </c>
      <c r="O220" s="104">
        <v>96</v>
      </c>
      <c r="P220" s="104" t="s">
        <v>22</v>
      </c>
    </row>
    <row r="221" spans="1:16" ht="18" customHeight="1" thickBot="1">
      <c r="A221" s="337" t="s">
        <v>421</v>
      </c>
      <c r="B221" s="395" t="s">
        <v>281</v>
      </c>
      <c r="C221" s="398">
        <v>42339</v>
      </c>
      <c r="D221" s="398">
        <v>43405</v>
      </c>
      <c r="E221" s="399">
        <v>-2.9</v>
      </c>
      <c r="F221" s="402">
        <v>213</v>
      </c>
      <c r="G221" s="394">
        <v>100</v>
      </c>
      <c r="H221" s="33">
        <v>1.544</v>
      </c>
      <c r="I221" s="32">
        <v>9.65</v>
      </c>
      <c r="J221" s="32">
        <v>19.96</v>
      </c>
      <c r="K221" s="57" t="s">
        <v>288</v>
      </c>
      <c r="L221" s="32">
        <v>2.06</v>
      </c>
      <c r="M221" s="32">
        <v>3.34</v>
      </c>
      <c r="N221" s="57" t="s">
        <v>288</v>
      </c>
      <c r="O221" s="74">
        <v>79</v>
      </c>
      <c r="P221" s="74">
        <v>1</v>
      </c>
    </row>
    <row r="222" spans="1:16" ht="18" customHeight="1" thickBot="1">
      <c r="A222" s="340"/>
      <c r="B222" s="396"/>
      <c r="C222" s="310"/>
      <c r="D222" s="310"/>
      <c r="E222" s="400"/>
      <c r="F222" s="402">
        <v>214</v>
      </c>
      <c r="G222" s="310"/>
      <c r="H222" s="33">
        <v>1.577</v>
      </c>
      <c r="I222" s="32">
        <v>10.1</v>
      </c>
      <c r="J222" s="393">
        <v>15</v>
      </c>
      <c r="K222" s="57" t="s">
        <v>288</v>
      </c>
      <c r="L222" s="32">
        <v>2.18</v>
      </c>
      <c r="M222" s="32">
        <v>3.38</v>
      </c>
      <c r="N222" s="57" t="s">
        <v>288</v>
      </c>
      <c r="O222" s="74">
        <v>79</v>
      </c>
      <c r="P222" s="74">
        <v>2</v>
      </c>
    </row>
    <row r="223" spans="1:16" ht="18" customHeight="1" thickBot="1">
      <c r="A223" s="340"/>
      <c r="B223" s="396"/>
      <c r="C223" s="310"/>
      <c r="D223" s="310"/>
      <c r="E223" s="400"/>
      <c r="F223" s="402">
        <v>215</v>
      </c>
      <c r="G223" s="310"/>
      <c r="H223" s="33">
        <v>1.553</v>
      </c>
      <c r="I223" s="32">
        <v>9.9</v>
      </c>
      <c r="J223" s="393">
        <v>14.5</v>
      </c>
      <c r="K223" s="57" t="s">
        <v>288</v>
      </c>
      <c r="L223" s="32">
        <v>2.12</v>
      </c>
      <c r="M223" s="32">
        <v>3.28</v>
      </c>
      <c r="N223" s="57" t="s">
        <v>288</v>
      </c>
      <c r="O223" s="74">
        <v>78</v>
      </c>
      <c r="P223" s="74">
        <v>3</v>
      </c>
    </row>
    <row r="224" spans="1:16" ht="18" customHeight="1" thickBot="1">
      <c r="A224" s="340"/>
      <c r="B224" s="397"/>
      <c r="C224" s="311"/>
      <c r="D224" s="311"/>
      <c r="E224" s="401"/>
      <c r="F224" s="402">
        <v>216</v>
      </c>
      <c r="G224" s="311"/>
      <c r="H224" s="33">
        <v>1.546</v>
      </c>
      <c r="I224" s="32">
        <v>9.8</v>
      </c>
      <c r="J224" s="393">
        <v>14.46</v>
      </c>
      <c r="K224" s="57" t="s">
        <v>288</v>
      </c>
      <c r="L224" s="32">
        <v>2.1</v>
      </c>
      <c r="M224" s="32">
        <v>3.27</v>
      </c>
      <c r="N224" s="57" t="s">
        <v>288</v>
      </c>
      <c r="O224" s="74">
        <v>78</v>
      </c>
      <c r="P224" s="74">
        <v>4</v>
      </c>
    </row>
    <row r="225" spans="1:16" ht="18" customHeight="1" thickBot="1">
      <c r="A225" s="340"/>
      <c r="B225" s="395" t="s">
        <v>281</v>
      </c>
      <c r="C225" s="398">
        <v>42339</v>
      </c>
      <c r="D225" s="398">
        <v>43405</v>
      </c>
      <c r="E225" s="399">
        <v>-2.9</v>
      </c>
      <c r="F225" s="402">
        <v>217</v>
      </c>
      <c r="G225" s="394">
        <v>10</v>
      </c>
      <c r="H225" s="33">
        <v>1.553</v>
      </c>
      <c r="I225" s="32">
        <v>0.33</v>
      </c>
      <c r="J225" s="32">
        <v>0.77</v>
      </c>
      <c r="K225" s="32">
        <v>1.2374826809703556</v>
      </c>
      <c r="L225" s="32">
        <v>0.07</v>
      </c>
      <c r="M225" s="32">
        <v>0.18</v>
      </c>
      <c r="N225" s="32">
        <v>0.44292542309581134</v>
      </c>
      <c r="O225" s="74">
        <v>78</v>
      </c>
      <c r="P225" s="74">
        <v>13</v>
      </c>
    </row>
    <row r="226" spans="1:16" ht="18" customHeight="1" thickBot="1">
      <c r="A226" s="340"/>
      <c r="B226" s="396"/>
      <c r="C226" s="310"/>
      <c r="D226" s="310"/>
      <c r="E226" s="400"/>
      <c r="F226" s="402">
        <v>218</v>
      </c>
      <c r="G226" s="310"/>
      <c r="H226" s="33">
        <v>1.542</v>
      </c>
      <c r="I226" s="32">
        <v>0.26</v>
      </c>
      <c r="J226" s="32">
        <v>0.69</v>
      </c>
      <c r="K226" s="32">
        <v>1.2374826809703556</v>
      </c>
      <c r="L226" s="32">
        <v>0.06</v>
      </c>
      <c r="M226" s="32">
        <v>0.16</v>
      </c>
      <c r="N226" s="32">
        <v>0.44292542309581134</v>
      </c>
      <c r="O226" s="74">
        <v>80</v>
      </c>
      <c r="P226" s="74">
        <v>14</v>
      </c>
    </row>
    <row r="227" spans="1:16" ht="18" customHeight="1" thickBot="1">
      <c r="A227" s="340"/>
      <c r="B227" s="396"/>
      <c r="C227" s="310"/>
      <c r="D227" s="310"/>
      <c r="E227" s="400"/>
      <c r="F227" s="402">
        <v>219</v>
      </c>
      <c r="G227" s="310"/>
      <c r="H227" s="33">
        <v>1.554</v>
      </c>
      <c r="I227" s="32">
        <v>0.32</v>
      </c>
      <c r="J227" s="32">
        <v>0.77</v>
      </c>
      <c r="K227" s="32">
        <v>1.2533057078096668</v>
      </c>
      <c r="L227" s="32">
        <v>0.07</v>
      </c>
      <c r="M227" s="32">
        <v>0.18</v>
      </c>
      <c r="N227" s="32">
        <v>0.43061030599722694</v>
      </c>
      <c r="O227" s="74">
        <v>78</v>
      </c>
      <c r="P227" s="74">
        <v>15</v>
      </c>
    </row>
    <row r="228" spans="1:16" ht="13.5" thickBot="1">
      <c r="A228" s="338"/>
      <c r="B228" s="397"/>
      <c r="C228" s="311"/>
      <c r="D228" s="311"/>
      <c r="E228" s="401"/>
      <c r="F228" s="402">
        <v>220</v>
      </c>
      <c r="G228" s="311"/>
      <c r="H228" s="33">
        <v>1.549</v>
      </c>
      <c r="I228" s="32">
        <v>0.16</v>
      </c>
      <c r="J228" s="32">
        <v>0.66</v>
      </c>
      <c r="K228" s="32">
        <v>1.1860335396024118</v>
      </c>
      <c r="L228" s="32">
        <v>0.03</v>
      </c>
      <c r="M228" s="32">
        <v>0.16</v>
      </c>
      <c r="N228" s="32">
        <v>0.41701874763701324</v>
      </c>
      <c r="O228" s="74">
        <v>78</v>
      </c>
      <c r="P228" s="74">
        <v>16</v>
      </c>
    </row>
    <row r="229" spans="9:14" ht="13.5" thickBot="1">
      <c r="I229" s="123"/>
      <c r="J229" s="123"/>
      <c r="K229" s="123"/>
      <c r="L229" s="123"/>
      <c r="M229" s="123"/>
      <c r="N229" s="123"/>
    </row>
    <row r="230" spans="9:14" ht="13.5" thickBot="1">
      <c r="I230" s="123"/>
      <c r="J230" s="123"/>
      <c r="K230" s="123"/>
      <c r="L230" s="123"/>
      <c r="M230" s="123"/>
      <c r="N230" s="123"/>
    </row>
    <row r="231" spans="9:14" ht="13.5" thickBot="1">
      <c r="I231" s="123"/>
      <c r="J231" s="123"/>
      <c r="K231" s="123"/>
      <c r="L231" s="123"/>
      <c r="M231" s="123"/>
      <c r="N231" s="123"/>
    </row>
    <row r="232" spans="9:14" ht="13.5" thickBot="1">
      <c r="I232" s="123"/>
      <c r="J232" s="123"/>
      <c r="K232" s="123"/>
      <c r="L232" s="123"/>
      <c r="M232" s="123"/>
      <c r="N232" s="123"/>
    </row>
    <row r="233" spans="9:14" ht="13.5" thickBot="1">
      <c r="I233" s="123"/>
      <c r="J233" s="123"/>
      <c r="K233" s="123"/>
      <c r="L233" s="123"/>
      <c r="M233" s="123"/>
      <c r="N233" s="123"/>
    </row>
    <row r="234" spans="9:14" ht="13.5" thickBot="1">
      <c r="I234" s="123"/>
      <c r="J234" s="123"/>
      <c r="K234" s="123"/>
      <c r="L234" s="123"/>
      <c r="M234" s="123"/>
      <c r="N234" s="123"/>
    </row>
    <row r="235" spans="9:14" ht="13.5" thickBot="1">
      <c r="I235" s="123"/>
      <c r="J235" s="123"/>
      <c r="K235" s="123"/>
      <c r="L235" s="123"/>
      <c r="M235" s="123"/>
      <c r="N235" s="123"/>
    </row>
    <row r="236" spans="9:14" ht="13.5" thickBot="1">
      <c r="I236" s="123"/>
      <c r="J236" s="123"/>
      <c r="K236" s="123"/>
      <c r="L236" s="123"/>
      <c r="M236" s="123"/>
      <c r="N236" s="123"/>
    </row>
    <row r="237" spans="9:14" ht="13.5" thickBot="1">
      <c r="I237" s="123"/>
      <c r="J237" s="123"/>
      <c r="K237" s="123"/>
      <c r="L237" s="123"/>
      <c r="M237" s="123"/>
      <c r="N237" s="123"/>
    </row>
    <row r="238" spans="9:14" ht="13.5" thickBot="1">
      <c r="I238" s="123"/>
      <c r="J238" s="123"/>
      <c r="K238" s="123"/>
      <c r="L238" s="123"/>
      <c r="M238" s="123"/>
      <c r="N238" s="123"/>
    </row>
    <row r="239" spans="9:14" ht="13.5" thickBot="1">
      <c r="I239" s="123"/>
      <c r="J239" s="123"/>
      <c r="K239" s="123"/>
      <c r="L239" s="123"/>
      <c r="M239" s="123"/>
      <c r="N239" s="123"/>
    </row>
    <row r="240" spans="9:14" ht="13.5" thickBot="1">
      <c r="I240" s="123"/>
      <c r="J240" s="123"/>
      <c r="K240" s="123"/>
      <c r="L240" s="123"/>
      <c r="M240" s="123"/>
      <c r="N240" s="123"/>
    </row>
    <row r="241" spans="9:14" ht="13.5" thickBot="1">
      <c r="I241" s="123"/>
      <c r="J241" s="123"/>
      <c r="K241" s="123"/>
      <c r="L241" s="123"/>
      <c r="M241" s="123"/>
      <c r="N241" s="123"/>
    </row>
    <row r="242" spans="9:14" ht="13.5" thickBot="1">
      <c r="I242" s="123"/>
      <c r="J242" s="123"/>
      <c r="K242" s="123"/>
      <c r="L242" s="123"/>
      <c r="M242" s="123"/>
      <c r="N242" s="123"/>
    </row>
    <row r="243" spans="9:14" ht="13.5" thickBot="1">
      <c r="I243" s="123"/>
      <c r="J243" s="123"/>
      <c r="K243" s="123"/>
      <c r="L243" s="123"/>
      <c r="M243" s="123"/>
      <c r="N243" s="123"/>
    </row>
    <row r="244" spans="9:14" ht="13.5" thickBot="1">
      <c r="I244" s="123"/>
      <c r="J244" s="123"/>
      <c r="K244" s="123"/>
      <c r="L244" s="123"/>
      <c r="M244" s="123"/>
      <c r="N244" s="123"/>
    </row>
    <row r="245" spans="9:14" ht="13.5" thickBot="1">
      <c r="I245" s="123"/>
      <c r="J245" s="123"/>
      <c r="K245" s="123"/>
      <c r="L245" s="123"/>
      <c r="M245" s="123"/>
      <c r="N245" s="123"/>
    </row>
    <row r="246" spans="9:14" ht="13.5" thickBot="1">
      <c r="I246" s="123"/>
      <c r="J246" s="123"/>
      <c r="K246" s="123"/>
      <c r="L246" s="123"/>
      <c r="M246" s="123"/>
      <c r="N246" s="123"/>
    </row>
    <row r="247" spans="9:14" ht="13.5" thickBot="1">
      <c r="I247" s="123"/>
      <c r="J247" s="123"/>
      <c r="K247" s="123"/>
      <c r="L247" s="123"/>
      <c r="M247" s="123"/>
      <c r="N247" s="123"/>
    </row>
    <row r="248" spans="9:14" ht="13.5" thickBot="1">
      <c r="I248" s="123"/>
      <c r="J248" s="123"/>
      <c r="K248" s="123"/>
      <c r="L248" s="123"/>
      <c r="M248" s="123"/>
      <c r="N248" s="123"/>
    </row>
    <row r="249" spans="9:14" ht="13.5" thickBot="1">
      <c r="I249" s="123"/>
      <c r="J249" s="123"/>
      <c r="K249" s="123"/>
      <c r="L249" s="123"/>
      <c r="M249" s="123"/>
      <c r="N249" s="123"/>
    </row>
    <row r="250" spans="9:14" ht="13.5" thickBot="1">
      <c r="I250" s="123"/>
      <c r="J250" s="123"/>
      <c r="K250" s="123"/>
      <c r="L250" s="123"/>
      <c r="M250" s="123"/>
      <c r="N250" s="123"/>
    </row>
    <row r="251" spans="9:14" ht="13.5" thickBot="1">
      <c r="I251" s="123"/>
      <c r="J251" s="123"/>
      <c r="K251" s="123"/>
      <c r="L251" s="123"/>
      <c r="M251" s="123"/>
      <c r="N251" s="123"/>
    </row>
    <row r="252" spans="9:14" ht="13.5" thickBot="1">
      <c r="I252" s="123"/>
      <c r="J252" s="123"/>
      <c r="K252" s="123"/>
      <c r="L252" s="123"/>
      <c r="M252" s="123"/>
      <c r="N252" s="123"/>
    </row>
    <row r="253" spans="9:14" ht="13.5" thickBot="1">
      <c r="I253" s="123"/>
      <c r="J253" s="123"/>
      <c r="K253" s="123"/>
      <c r="L253" s="123"/>
      <c r="M253" s="123"/>
      <c r="N253" s="123"/>
    </row>
    <row r="254" spans="9:14" ht="13.5" thickBot="1">
      <c r="I254" s="123"/>
      <c r="J254" s="123"/>
      <c r="K254" s="123"/>
      <c r="L254" s="123"/>
      <c r="M254" s="123"/>
      <c r="N254" s="123"/>
    </row>
    <row r="255" spans="9:14" ht="13.5" thickBot="1">
      <c r="I255" s="123"/>
      <c r="J255" s="123"/>
      <c r="K255" s="123"/>
      <c r="L255" s="123"/>
      <c r="M255" s="123"/>
      <c r="N255" s="123"/>
    </row>
    <row r="256" spans="9:14" ht="13.5" thickBot="1">
      <c r="I256" s="123"/>
      <c r="J256" s="123"/>
      <c r="K256" s="123"/>
      <c r="L256" s="123"/>
      <c r="M256" s="123"/>
      <c r="N256" s="123"/>
    </row>
    <row r="257" spans="9:14" ht="13.5" thickBot="1">
      <c r="I257" s="123"/>
      <c r="J257" s="123"/>
      <c r="K257" s="123"/>
      <c r="L257" s="123"/>
      <c r="M257" s="123"/>
      <c r="N257" s="123"/>
    </row>
    <row r="258" spans="9:14" ht="13.5" thickBot="1">
      <c r="I258" s="123"/>
      <c r="J258" s="123"/>
      <c r="K258" s="123"/>
      <c r="L258" s="123"/>
      <c r="M258" s="123"/>
      <c r="N258" s="123"/>
    </row>
    <row r="259" spans="9:14" ht="13.5" thickBot="1">
      <c r="I259" s="123"/>
      <c r="J259" s="123"/>
      <c r="K259" s="123"/>
      <c r="L259" s="123"/>
      <c r="M259" s="123"/>
      <c r="N259" s="123"/>
    </row>
    <row r="260" spans="9:14" ht="13.5" thickBot="1">
      <c r="I260" s="123"/>
      <c r="J260" s="123"/>
      <c r="K260" s="123"/>
      <c r="L260" s="123"/>
      <c r="M260" s="123"/>
      <c r="N260" s="123"/>
    </row>
    <row r="261" spans="9:14" ht="13.5" thickBot="1">
      <c r="I261" s="123"/>
      <c r="J261" s="123"/>
      <c r="K261" s="123"/>
      <c r="L261" s="123"/>
      <c r="M261" s="123"/>
      <c r="N261" s="123"/>
    </row>
    <row r="262" spans="9:14" ht="13.5" thickBot="1">
      <c r="I262" s="123"/>
      <c r="J262" s="123"/>
      <c r="K262" s="123"/>
      <c r="L262" s="123"/>
      <c r="M262" s="123"/>
      <c r="N262" s="123"/>
    </row>
    <row r="263" spans="9:14" ht="13.5" thickBot="1">
      <c r="I263" s="123"/>
      <c r="J263" s="123"/>
      <c r="K263" s="123"/>
      <c r="L263" s="123"/>
      <c r="M263" s="123"/>
      <c r="N263" s="123"/>
    </row>
    <row r="264" spans="9:14" ht="13.5" thickBot="1">
      <c r="I264" s="123"/>
      <c r="J264" s="123"/>
      <c r="K264" s="123"/>
      <c r="L264" s="123"/>
      <c r="M264" s="123"/>
      <c r="N264" s="123"/>
    </row>
    <row r="265" spans="9:14" ht="13.5" thickBot="1">
      <c r="I265" s="123"/>
      <c r="J265" s="123"/>
      <c r="K265" s="123"/>
      <c r="L265" s="123"/>
      <c r="M265" s="123"/>
      <c r="N265" s="123"/>
    </row>
    <row r="266" spans="9:14" ht="13.5" thickBot="1">
      <c r="I266" s="123"/>
      <c r="J266" s="123"/>
      <c r="K266" s="123"/>
      <c r="L266" s="123"/>
      <c r="M266" s="123"/>
      <c r="N266" s="123"/>
    </row>
    <row r="267" spans="9:14" ht="13.5" thickBot="1">
      <c r="I267" s="123"/>
      <c r="J267" s="123"/>
      <c r="K267" s="123"/>
      <c r="L267" s="123"/>
      <c r="M267" s="123"/>
      <c r="N267" s="123"/>
    </row>
    <row r="268" spans="9:14" ht="13.5" thickBot="1">
      <c r="I268" s="123"/>
      <c r="J268" s="123"/>
      <c r="K268" s="123"/>
      <c r="L268" s="123"/>
      <c r="M268" s="123"/>
      <c r="N268" s="123"/>
    </row>
    <row r="269" spans="9:14" ht="13.5" thickBot="1">
      <c r="I269" s="123"/>
      <c r="J269" s="123"/>
      <c r="K269" s="123"/>
      <c r="L269" s="123"/>
      <c r="M269" s="123"/>
      <c r="N269" s="123"/>
    </row>
    <row r="270" spans="9:14" ht="13.5" thickBot="1">
      <c r="I270" s="123"/>
      <c r="J270" s="123"/>
      <c r="K270" s="123"/>
      <c r="L270" s="123"/>
      <c r="M270" s="123"/>
      <c r="N270" s="123"/>
    </row>
    <row r="271" spans="9:14" ht="13.5" thickBot="1">
      <c r="I271" s="123"/>
      <c r="J271" s="123"/>
      <c r="K271" s="123"/>
      <c r="L271" s="123"/>
      <c r="M271" s="123"/>
      <c r="N271" s="123"/>
    </row>
    <row r="272" spans="9:14" ht="13.5" thickBot="1">
      <c r="I272" s="123"/>
      <c r="J272" s="123"/>
      <c r="K272" s="123"/>
      <c r="L272" s="123"/>
      <c r="M272" s="123"/>
      <c r="N272" s="123"/>
    </row>
    <row r="273" spans="9:14" ht="13.5" thickBot="1">
      <c r="I273" s="123"/>
      <c r="J273" s="123"/>
      <c r="K273" s="123"/>
      <c r="L273" s="123"/>
      <c r="M273" s="123"/>
      <c r="N273" s="123"/>
    </row>
    <row r="274" spans="9:14" ht="13.5" thickBot="1">
      <c r="I274" s="123"/>
      <c r="J274" s="123"/>
      <c r="K274" s="123"/>
      <c r="L274" s="123"/>
      <c r="M274" s="123"/>
      <c r="N274" s="123"/>
    </row>
    <row r="275" spans="9:14" ht="13.5" thickBot="1">
      <c r="I275" s="123"/>
      <c r="J275" s="123"/>
      <c r="K275" s="123"/>
      <c r="L275" s="123"/>
      <c r="M275" s="123"/>
      <c r="N275" s="123"/>
    </row>
    <row r="276" spans="9:14" ht="13.5" thickBot="1">
      <c r="I276" s="123"/>
      <c r="J276" s="123"/>
      <c r="K276" s="123"/>
      <c r="L276" s="123"/>
      <c r="M276" s="123"/>
      <c r="N276" s="123"/>
    </row>
    <row r="277" spans="9:14" ht="13.5" thickBot="1">
      <c r="I277" s="123"/>
      <c r="J277" s="123"/>
      <c r="K277" s="123"/>
      <c r="L277" s="123"/>
      <c r="M277" s="123"/>
      <c r="N277" s="123"/>
    </row>
    <row r="278" spans="9:14" ht="13.5" thickBot="1">
      <c r="I278" s="123"/>
      <c r="J278" s="123"/>
      <c r="K278" s="123"/>
      <c r="L278" s="123"/>
      <c r="M278" s="123"/>
      <c r="N278" s="123"/>
    </row>
    <row r="279" spans="9:14" ht="13.5" thickBot="1">
      <c r="I279" s="123"/>
      <c r="J279" s="123"/>
      <c r="K279" s="123"/>
      <c r="L279" s="123"/>
      <c r="M279" s="123"/>
      <c r="N279" s="123"/>
    </row>
    <row r="280" spans="9:14" ht="13.5" thickBot="1">
      <c r="I280" s="123"/>
      <c r="J280" s="123"/>
      <c r="K280" s="123"/>
      <c r="L280" s="123"/>
      <c r="M280" s="123"/>
      <c r="N280" s="123"/>
    </row>
    <row r="281" spans="9:14" ht="13.5" thickBot="1">
      <c r="I281" s="123"/>
      <c r="J281" s="123"/>
      <c r="K281" s="123"/>
      <c r="L281" s="123"/>
      <c r="M281" s="123"/>
      <c r="N281" s="123"/>
    </row>
    <row r="282" spans="9:14" ht="13.5" thickBot="1">
      <c r="I282" s="123"/>
      <c r="J282" s="123"/>
      <c r="K282" s="123"/>
      <c r="L282" s="123"/>
      <c r="M282" s="123"/>
      <c r="N282" s="123"/>
    </row>
    <row r="283" spans="9:14" ht="13.5" thickBot="1">
      <c r="I283" s="123"/>
      <c r="J283" s="123"/>
      <c r="K283" s="123"/>
      <c r="L283" s="123"/>
      <c r="M283" s="123"/>
      <c r="N283" s="123"/>
    </row>
    <row r="284" spans="9:14" ht="13.5" thickBot="1">
      <c r="I284" s="123"/>
      <c r="J284" s="123"/>
      <c r="K284" s="123"/>
      <c r="L284" s="123"/>
      <c r="M284" s="123"/>
      <c r="N284" s="123"/>
    </row>
    <row r="285" spans="9:14" ht="13.5" thickBot="1">
      <c r="I285" s="123"/>
      <c r="J285" s="123"/>
      <c r="K285" s="123"/>
      <c r="L285" s="123"/>
      <c r="M285" s="123"/>
      <c r="N285" s="123"/>
    </row>
    <row r="286" spans="9:14" ht="13.5" thickBot="1">
      <c r="I286" s="123"/>
      <c r="J286" s="123"/>
      <c r="K286" s="123"/>
      <c r="L286" s="123"/>
      <c r="M286" s="123"/>
      <c r="N286" s="123"/>
    </row>
    <row r="287" spans="9:14" ht="13.5" thickBot="1">
      <c r="I287" s="123"/>
      <c r="J287" s="123"/>
      <c r="K287" s="123"/>
      <c r="L287" s="123"/>
      <c r="M287" s="123"/>
      <c r="N287" s="123"/>
    </row>
    <row r="288" spans="9:14" ht="13.5" thickBot="1">
      <c r="I288" s="123"/>
      <c r="J288" s="123"/>
      <c r="K288" s="123"/>
      <c r="L288" s="123"/>
      <c r="M288" s="123"/>
      <c r="N288" s="123"/>
    </row>
    <row r="289" spans="9:14" ht="13.5" thickBot="1">
      <c r="I289" s="123"/>
      <c r="J289" s="123"/>
      <c r="K289" s="123"/>
      <c r="L289" s="123"/>
      <c r="M289" s="123"/>
      <c r="N289" s="123"/>
    </row>
    <row r="290" spans="9:14" ht="13.5" thickBot="1">
      <c r="I290" s="123"/>
      <c r="J290" s="123"/>
      <c r="K290" s="123"/>
      <c r="L290" s="123"/>
      <c r="M290" s="123"/>
      <c r="N290" s="123"/>
    </row>
    <row r="291" spans="9:14" ht="13.5" thickBot="1">
      <c r="I291" s="123"/>
      <c r="J291" s="123"/>
      <c r="K291" s="123"/>
      <c r="L291" s="123"/>
      <c r="M291" s="123"/>
      <c r="N291" s="123"/>
    </row>
    <row r="292" spans="9:14" ht="13.5" thickBot="1">
      <c r="I292" s="123"/>
      <c r="J292" s="123"/>
      <c r="K292" s="123"/>
      <c r="L292" s="123"/>
      <c r="M292" s="123"/>
      <c r="N292" s="123"/>
    </row>
    <row r="293" spans="9:14" ht="13.5" thickBot="1">
      <c r="I293" s="123"/>
      <c r="J293" s="123"/>
      <c r="K293" s="123"/>
      <c r="L293" s="123"/>
      <c r="M293" s="123"/>
      <c r="N293" s="123"/>
    </row>
    <row r="294" spans="9:14" ht="13.5" thickBot="1">
      <c r="I294" s="123"/>
      <c r="J294" s="123"/>
      <c r="K294" s="123"/>
      <c r="L294" s="123"/>
      <c r="M294" s="123"/>
      <c r="N294" s="123"/>
    </row>
    <row r="295" spans="9:14" ht="13.5" thickBot="1">
      <c r="I295" s="123"/>
      <c r="J295" s="123"/>
      <c r="K295" s="123"/>
      <c r="L295" s="123"/>
      <c r="M295" s="123"/>
      <c r="N295" s="123"/>
    </row>
    <row r="296" spans="9:14" ht="13.5" thickBot="1">
      <c r="I296" s="123"/>
      <c r="J296" s="123"/>
      <c r="K296" s="123"/>
      <c r="L296" s="123"/>
      <c r="M296" s="123"/>
      <c r="N296" s="123"/>
    </row>
    <row r="297" spans="9:14" ht="13.5" thickBot="1">
      <c r="I297" s="123"/>
      <c r="J297" s="123"/>
      <c r="K297" s="123"/>
      <c r="L297" s="123"/>
      <c r="M297" s="123"/>
      <c r="N297" s="123"/>
    </row>
    <row r="298" spans="9:14" ht="13.5" thickBot="1">
      <c r="I298" s="123"/>
      <c r="J298" s="123"/>
      <c r="K298" s="123"/>
      <c r="L298" s="123"/>
      <c r="M298" s="123"/>
      <c r="N298" s="123"/>
    </row>
  </sheetData>
  <sheetProtection/>
  <mergeCells count="278">
    <mergeCell ref="B221:B224"/>
    <mergeCell ref="B225:B228"/>
    <mergeCell ref="A221:A228"/>
    <mergeCell ref="G221:G224"/>
    <mergeCell ref="G225:G228"/>
    <mergeCell ref="E221:E224"/>
    <mergeCell ref="E225:E228"/>
    <mergeCell ref="D221:D224"/>
    <mergeCell ref="D225:D228"/>
    <mergeCell ref="C221:C224"/>
    <mergeCell ref="C225:C228"/>
    <mergeCell ref="R150:R153"/>
    <mergeCell ref="R146:R149"/>
    <mergeCell ref="Q197:Q198"/>
    <mergeCell ref="Q199:Q200"/>
    <mergeCell ref="Q146:Q149"/>
    <mergeCell ref="Q150:Q153"/>
    <mergeCell ref="C170:C173"/>
    <mergeCell ref="E170:E173"/>
    <mergeCell ref="Q180:Q187"/>
    <mergeCell ref="Q188:Q195"/>
    <mergeCell ref="C184:C187"/>
    <mergeCell ref="D184:D187"/>
    <mergeCell ref="G188:G191"/>
    <mergeCell ref="C192:C195"/>
    <mergeCell ref="D192:D195"/>
    <mergeCell ref="E192:E195"/>
    <mergeCell ref="M211:M212"/>
    <mergeCell ref="B111:B118"/>
    <mergeCell ref="D3:D6"/>
    <mergeCell ref="B209:B212"/>
    <mergeCell ref="C211:C212"/>
    <mergeCell ref="D211:D212"/>
    <mergeCell ref="D23:D26"/>
    <mergeCell ref="E3:E6"/>
    <mergeCell ref="G3:G7"/>
    <mergeCell ref="D107:D110"/>
    <mergeCell ref="C13:C16"/>
    <mergeCell ref="E13:E16"/>
    <mergeCell ref="G13:G16"/>
    <mergeCell ref="J211:J212"/>
    <mergeCell ref="C115:C118"/>
    <mergeCell ref="E211:E212"/>
    <mergeCell ref="G211:G212"/>
    <mergeCell ref="C174:C177"/>
    <mergeCell ref="E127:E130"/>
    <mergeCell ref="E135:E138"/>
    <mergeCell ref="C3:C7"/>
    <mergeCell ref="E95:E98"/>
    <mergeCell ref="H13:H16"/>
    <mergeCell ref="C25:C26"/>
    <mergeCell ref="G33:G36"/>
    <mergeCell ref="E33:E36"/>
    <mergeCell ref="C33:C36"/>
    <mergeCell ref="E25:E26"/>
    <mergeCell ref="E19:E20"/>
    <mergeCell ref="D17:D20"/>
    <mergeCell ref="E115:E118"/>
    <mergeCell ref="D33:D36"/>
    <mergeCell ref="D43:D46"/>
    <mergeCell ref="D95:D98"/>
    <mergeCell ref="E107:E110"/>
    <mergeCell ref="D99:D102"/>
    <mergeCell ref="E43:E46"/>
    <mergeCell ref="D87:D90"/>
    <mergeCell ref="E53:E56"/>
    <mergeCell ref="D53:D56"/>
    <mergeCell ref="C71:C74"/>
    <mergeCell ref="C63:C66"/>
    <mergeCell ref="E63:E66"/>
    <mergeCell ref="E79:E82"/>
    <mergeCell ref="D63:D66"/>
    <mergeCell ref="G67:G70"/>
    <mergeCell ref="C95:C98"/>
    <mergeCell ref="D79:D82"/>
    <mergeCell ref="D67:D70"/>
    <mergeCell ref="D71:D74"/>
    <mergeCell ref="E71:E74"/>
    <mergeCell ref="G79:G82"/>
    <mergeCell ref="E67:E70"/>
    <mergeCell ref="E83:E86"/>
    <mergeCell ref="E91:E94"/>
    <mergeCell ref="C154:C157"/>
    <mergeCell ref="C181:C182"/>
    <mergeCell ref="D146:D149"/>
    <mergeCell ref="C111:C114"/>
    <mergeCell ref="C147:C148"/>
    <mergeCell ref="D111:D114"/>
    <mergeCell ref="C135:C138"/>
    <mergeCell ref="C127:C130"/>
    <mergeCell ref="D180:D183"/>
    <mergeCell ref="D174:D177"/>
    <mergeCell ref="D135:D138"/>
    <mergeCell ref="E57:E60"/>
    <mergeCell ref="E75:E78"/>
    <mergeCell ref="G75:G78"/>
    <mergeCell ref="G57:G60"/>
    <mergeCell ref="G95:G98"/>
    <mergeCell ref="E87:E90"/>
    <mergeCell ref="G87:G90"/>
    <mergeCell ref="G99:G102"/>
    <mergeCell ref="E99:E102"/>
    <mergeCell ref="A23:A32"/>
    <mergeCell ref="A33:A42"/>
    <mergeCell ref="B41:B42"/>
    <mergeCell ref="A127:A134"/>
    <mergeCell ref="B127:B134"/>
    <mergeCell ref="B119:B126"/>
    <mergeCell ref="B103:B110"/>
    <mergeCell ref="B95:B98"/>
    <mergeCell ref="B99:B102"/>
    <mergeCell ref="B79:B86"/>
    <mergeCell ref="B87:B94"/>
    <mergeCell ref="B53:B60"/>
    <mergeCell ref="B63:B70"/>
    <mergeCell ref="D127:D130"/>
    <mergeCell ref="D115:D118"/>
    <mergeCell ref="C79:C82"/>
    <mergeCell ref="C103:C106"/>
    <mergeCell ref="C119:C122"/>
    <mergeCell ref="D119:D122"/>
    <mergeCell ref="C87:C90"/>
    <mergeCell ref="A13:A22"/>
    <mergeCell ref="D158:D161"/>
    <mergeCell ref="C27:C28"/>
    <mergeCell ref="C158:C161"/>
    <mergeCell ref="A135:A142"/>
    <mergeCell ref="B135:B142"/>
    <mergeCell ref="B71:B78"/>
    <mergeCell ref="D75:D78"/>
    <mergeCell ref="D57:D60"/>
    <mergeCell ref="C67:C70"/>
    <mergeCell ref="C19:C20"/>
    <mergeCell ref="C75:C78"/>
    <mergeCell ref="C47:C50"/>
    <mergeCell ref="C109:C110"/>
    <mergeCell ref="C107:C108"/>
    <mergeCell ref="C57:C60"/>
    <mergeCell ref="C37:C40"/>
    <mergeCell ref="C99:C102"/>
    <mergeCell ref="C53:C56"/>
    <mergeCell ref="C43:C46"/>
    <mergeCell ref="D37:D40"/>
    <mergeCell ref="G8:G12"/>
    <mergeCell ref="D47:D50"/>
    <mergeCell ref="G27:G30"/>
    <mergeCell ref="E27:E28"/>
    <mergeCell ref="D27:D30"/>
    <mergeCell ref="G37:G40"/>
    <mergeCell ref="E37:E40"/>
    <mergeCell ref="E47:E50"/>
    <mergeCell ref="G43:G46"/>
    <mergeCell ref="D8:D11"/>
    <mergeCell ref="E8:E11"/>
    <mergeCell ref="G17:G20"/>
    <mergeCell ref="G23:G26"/>
    <mergeCell ref="D13:D16"/>
    <mergeCell ref="E103:E106"/>
    <mergeCell ref="G103:G106"/>
    <mergeCell ref="G158:G161"/>
    <mergeCell ref="G47:G50"/>
    <mergeCell ref="G119:G122"/>
    <mergeCell ref="E119:E122"/>
    <mergeCell ref="E131:E134"/>
    <mergeCell ref="G71:G74"/>
    <mergeCell ref="G63:G66"/>
    <mergeCell ref="G53:G56"/>
    <mergeCell ref="E111:E114"/>
    <mergeCell ref="E147:E148"/>
    <mergeCell ref="G184:G187"/>
    <mergeCell ref="E184:E187"/>
    <mergeCell ref="G174:G177"/>
    <mergeCell ref="E174:E177"/>
    <mergeCell ref="E178:E179"/>
    <mergeCell ref="G178:G179"/>
    <mergeCell ref="E139:E142"/>
    <mergeCell ref="E124:E126"/>
    <mergeCell ref="G91:G94"/>
    <mergeCell ref="G115:G118"/>
    <mergeCell ref="G107:G110"/>
    <mergeCell ref="G170:G173"/>
    <mergeCell ref="G146:G149"/>
    <mergeCell ref="G131:G134"/>
    <mergeCell ref="G123:G126"/>
    <mergeCell ref="G135:G138"/>
    <mergeCell ref="G127:G130"/>
    <mergeCell ref="C166:C169"/>
    <mergeCell ref="D103:D106"/>
    <mergeCell ref="D123:D126"/>
    <mergeCell ref="D139:D142"/>
    <mergeCell ref="D131:D134"/>
    <mergeCell ref="C150:C151"/>
    <mergeCell ref="C152:C153"/>
    <mergeCell ref="C124:C126"/>
    <mergeCell ref="C131:C134"/>
    <mergeCell ref="D166:D169"/>
    <mergeCell ref="A1:P1"/>
    <mergeCell ref="B197:B198"/>
    <mergeCell ref="G83:G86"/>
    <mergeCell ref="D91:D94"/>
    <mergeCell ref="G139:G142"/>
    <mergeCell ref="D170:D173"/>
    <mergeCell ref="G111:G114"/>
    <mergeCell ref="E150:E151"/>
    <mergeCell ref="E181:E182"/>
    <mergeCell ref="G180:G183"/>
    <mergeCell ref="B199:B200"/>
    <mergeCell ref="C83:C86"/>
    <mergeCell ref="C178:C179"/>
    <mergeCell ref="C91:C94"/>
    <mergeCell ref="C139:C142"/>
    <mergeCell ref="B144:B145"/>
    <mergeCell ref="B146:B153"/>
    <mergeCell ref="B154:B161"/>
    <mergeCell ref="B162:B163"/>
    <mergeCell ref="B188:B195"/>
    <mergeCell ref="D150:D153"/>
    <mergeCell ref="D178:D179"/>
    <mergeCell ref="E158:E161"/>
    <mergeCell ref="G166:G169"/>
    <mergeCell ref="E154:E157"/>
    <mergeCell ref="G154:G157"/>
    <mergeCell ref="D154:D157"/>
    <mergeCell ref="E152:E153"/>
    <mergeCell ref="G150:G153"/>
    <mergeCell ref="A53:A60"/>
    <mergeCell ref="A61:A62"/>
    <mergeCell ref="A63:A70"/>
    <mergeCell ref="A71:A78"/>
    <mergeCell ref="A3:A12"/>
    <mergeCell ref="E166:E169"/>
    <mergeCell ref="A43:A50"/>
    <mergeCell ref="A51:A52"/>
    <mergeCell ref="C8:C12"/>
    <mergeCell ref="D83:D86"/>
    <mergeCell ref="A111:A118"/>
    <mergeCell ref="A119:A126"/>
    <mergeCell ref="A144:A145"/>
    <mergeCell ref="A146:A153"/>
    <mergeCell ref="A79:A86"/>
    <mergeCell ref="A87:A94"/>
    <mergeCell ref="A95:A102"/>
    <mergeCell ref="A103:A110"/>
    <mergeCell ref="A217:A218"/>
    <mergeCell ref="A188:A195"/>
    <mergeCell ref="A154:A161"/>
    <mergeCell ref="A162:A163"/>
    <mergeCell ref="A164:A165"/>
    <mergeCell ref="A166:A173"/>
    <mergeCell ref="A209:A212"/>
    <mergeCell ref="B51:B52"/>
    <mergeCell ref="A213:A214"/>
    <mergeCell ref="B61:B62"/>
    <mergeCell ref="A219:A220"/>
    <mergeCell ref="A197:A198"/>
    <mergeCell ref="A199:A200"/>
    <mergeCell ref="A207:A208"/>
    <mergeCell ref="A174:A179"/>
    <mergeCell ref="A180:A187"/>
    <mergeCell ref="A215:A216"/>
    <mergeCell ref="B3:B12"/>
    <mergeCell ref="B13:B22"/>
    <mergeCell ref="B23:B32"/>
    <mergeCell ref="B33:B40"/>
    <mergeCell ref="B43:B50"/>
    <mergeCell ref="B219:B220"/>
    <mergeCell ref="B213:B214"/>
    <mergeCell ref="B215:B216"/>
    <mergeCell ref="B217:B218"/>
    <mergeCell ref="B164:B165"/>
    <mergeCell ref="B166:B173"/>
    <mergeCell ref="B174:B179"/>
    <mergeCell ref="B180:B187"/>
    <mergeCell ref="B207:B208"/>
    <mergeCell ref="G192:G195"/>
    <mergeCell ref="C188:C191"/>
    <mergeCell ref="D188:D191"/>
    <mergeCell ref="E188:E19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ySplit="2" topLeftCell="BM51" activePane="bottomLeft" state="frozen"/>
      <selection pane="topLeft" activeCell="A1" sqref="A1"/>
      <selection pane="bottomLeft" activeCell="F93" sqref="F93"/>
    </sheetView>
  </sheetViews>
  <sheetFormatPr defaultColWidth="11.421875" defaultRowHeight="12.75"/>
  <cols>
    <col min="1" max="1" width="8.00390625" style="2" customWidth="1"/>
    <col min="2" max="2" width="0.42578125" style="273" customWidth="1"/>
    <col min="3" max="3" width="0.42578125" style="3" customWidth="1"/>
    <col min="4" max="4" width="0.42578125" style="171" customWidth="1"/>
    <col min="5" max="5" width="12.28125" style="3" customWidth="1"/>
    <col min="6" max="6" width="57.7109375" style="174" customWidth="1"/>
    <col min="7" max="7" width="7.8515625" style="3" customWidth="1"/>
    <col min="8" max="9" width="11.421875" style="2" customWidth="1"/>
    <col min="10" max="10" width="8.140625" style="2" customWidth="1"/>
    <col min="11" max="11" width="7.28125" style="2" customWidth="1"/>
    <col min="12" max="13" width="7.00390625" style="2" customWidth="1"/>
    <col min="14" max="17" width="11.421875" style="2" customWidth="1"/>
    <col min="18" max="18" width="11.421875" style="152" customWidth="1"/>
    <col min="19" max="16384" width="11.421875" style="2" customWidth="1"/>
  </cols>
  <sheetData>
    <row r="1" spans="1:17" ht="15.75">
      <c r="A1" s="387" t="s">
        <v>422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9"/>
    </row>
    <row r="2" spans="1:18" ht="51">
      <c r="A2" s="19" t="s">
        <v>294</v>
      </c>
      <c r="B2" s="262" t="s">
        <v>0</v>
      </c>
      <c r="C2" s="20" t="s">
        <v>1</v>
      </c>
      <c r="D2" s="263" t="s">
        <v>307</v>
      </c>
      <c r="E2" s="19" t="s">
        <v>275</v>
      </c>
      <c r="F2" s="19" t="s">
        <v>413</v>
      </c>
      <c r="G2" s="19" t="s">
        <v>2</v>
      </c>
      <c r="H2" s="19" t="s">
        <v>352</v>
      </c>
      <c r="I2" s="19" t="s">
        <v>353</v>
      </c>
      <c r="J2" s="19" t="s">
        <v>354</v>
      </c>
      <c r="K2" s="19" t="s">
        <v>350</v>
      </c>
      <c r="L2" s="19" t="s">
        <v>351</v>
      </c>
      <c r="M2" s="19" t="s">
        <v>398</v>
      </c>
      <c r="N2" s="19" t="s">
        <v>399</v>
      </c>
      <c r="O2" s="19" t="s">
        <v>400</v>
      </c>
      <c r="P2" s="19" t="s">
        <v>401</v>
      </c>
      <c r="Q2" s="19" t="s">
        <v>402</v>
      </c>
      <c r="R2" s="19" t="s">
        <v>418</v>
      </c>
    </row>
    <row r="3" spans="1:18" s="153" customFormat="1" ht="12.75">
      <c r="A3" s="160">
        <v>96</v>
      </c>
      <c r="B3" s="266" t="s">
        <v>50</v>
      </c>
      <c r="C3" s="252" t="s">
        <v>8</v>
      </c>
      <c r="D3" s="195" t="s">
        <v>385</v>
      </c>
      <c r="E3" s="254">
        <v>-5.8</v>
      </c>
      <c r="F3" s="196" t="str">
        <f aca="true" t="shared" si="0" ref="F3:F80">CONCATENATE(B3,"              MHD: ",D3)</f>
        <v>Daimon              MHD: 2011-03</v>
      </c>
      <c r="G3" s="249">
        <v>10</v>
      </c>
      <c r="H3" s="250">
        <v>35.7</v>
      </c>
      <c r="I3" s="250">
        <v>53.5</v>
      </c>
      <c r="J3" s="160">
        <v>1</v>
      </c>
      <c r="K3" s="253">
        <v>30</v>
      </c>
      <c r="L3" s="253">
        <v>31</v>
      </c>
      <c r="M3" s="160">
        <f>AVERAGE(K3:L3)</f>
        <v>30.5</v>
      </c>
      <c r="N3" s="256">
        <v>30</v>
      </c>
      <c r="O3" s="256">
        <v>31</v>
      </c>
      <c r="P3" s="255" t="s">
        <v>403</v>
      </c>
      <c r="Q3" s="255" t="s">
        <v>403</v>
      </c>
      <c r="R3" s="277">
        <f>AVERAGE(H3:I3)</f>
        <v>44.6</v>
      </c>
    </row>
    <row r="4" spans="1:18" s="153" customFormat="1" ht="12.75">
      <c r="A4" s="160">
        <v>67</v>
      </c>
      <c r="B4" s="266" t="s">
        <v>280</v>
      </c>
      <c r="C4" s="252" t="s">
        <v>279</v>
      </c>
      <c r="D4" s="195" t="s">
        <v>384</v>
      </c>
      <c r="E4" s="254">
        <v>-12</v>
      </c>
      <c r="F4" s="196" t="str">
        <f t="shared" si="0"/>
        <v>Duracell (ohne weitere Bezeichner)              MHD: 2005-03</v>
      </c>
      <c r="G4" s="160">
        <v>100</v>
      </c>
      <c r="H4" s="250">
        <v>9.3</v>
      </c>
      <c r="I4" s="250">
        <v>9.4</v>
      </c>
      <c r="J4" s="160">
        <v>1</v>
      </c>
      <c r="K4" s="160">
        <v>44</v>
      </c>
      <c r="L4" s="160">
        <v>43</v>
      </c>
      <c r="M4" s="160">
        <f>AVERAGE(K4:L4)</f>
        <v>43.5</v>
      </c>
      <c r="N4" s="255" t="s">
        <v>403</v>
      </c>
      <c r="O4" s="255" t="s">
        <v>403</v>
      </c>
      <c r="P4" s="256">
        <v>44</v>
      </c>
      <c r="Q4" s="256">
        <v>43</v>
      </c>
      <c r="R4" s="277">
        <f>AVERAGE(H4:I4)</f>
        <v>9.350000000000001</v>
      </c>
    </row>
    <row r="5" spans="1:18" s="160" customFormat="1" ht="12.75">
      <c r="A5" s="160">
        <v>117</v>
      </c>
      <c r="B5" s="266" t="s">
        <v>212</v>
      </c>
      <c r="C5" s="258" t="s">
        <v>287</v>
      </c>
      <c r="D5" s="195" t="s">
        <v>373</v>
      </c>
      <c r="E5" s="162">
        <v>0.5</v>
      </c>
      <c r="F5" s="196" t="str">
        <f t="shared" si="0"/>
        <v>Panasonic General Purpose              MHD: 2017-08</v>
      </c>
      <c r="G5" s="249">
        <v>100</v>
      </c>
      <c r="H5" s="250">
        <v>14.5</v>
      </c>
      <c r="I5" s="250">
        <v>22.7</v>
      </c>
      <c r="J5" s="160">
        <v>1</v>
      </c>
      <c r="K5" s="160">
        <v>42</v>
      </c>
      <c r="L5" s="160">
        <v>42</v>
      </c>
      <c r="M5" s="160">
        <f>AVERAGE(K5:L6)</f>
        <v>41.5</v>
      </c>
      <c r="N5" s="197">
        <v>41</v>
      </c>
      <c r="O5" s="197">
        <v>42</v>
      </c>
      <c r="P5" s="197">
        <v>42</v>
      </c>
      <c r="Q5" s="197">
        <v>42</v>
      </c>
      <c r="R5" s="277">
        <f>AVERAGE(H5:I6)</f>
        <v>19.525000000000002</v>
      </c>
    </row>
    <row r="6" spans="1:18" s="160" customFormat="1" ht="12.75">
      <c r="A6" s="200">
        <v>115</v>
      </c>
      <c r="B6" s="271" t="s">
        <v>210</v>
      </c>
      <c r="C6" s="247" t="s">
        <v>287</v>
      </c>
      <c r="D6" s="207" t="s">
        <v>380</v>
      </c>
      <c r="E6" s="248">
        <v>-6.5</v>
      </c>
      <c r="F6" s="203" t="str">
        <f t="shared" si="0"/>
        <v>GP Extra Heavy Duty              MHD: 2010-07</v>
      </c>
      <c r="G6" s="245">
        <v>100</v>
      </c>
      <c r="H6" s="242">
        <v>17.6</v>
      </c>
      <c r="I6" s="242">
        <v>23.3</v>
      </c>
      <c r="J6" s="200">
        <v>1</v>
      </c>
      <c r="K6" s="200">
        <v>41</v>
      </c>
      <c r="L6" s="200">
        <v>41</v>
      </c>
      <c r="M6" s="200">
        <f>AVERAGE(K6:L8)</f>
        <v>42</v>
      </c>
      <c r="N6" s="204">
        <v>42</v>
      </c>
      <c r="O6" s="204">
        <v>41</v>
      </c>
      <c r="P6" s="204">
        <v>42</v>
      </c>
      <c r="Q6" s="204">
        <v>42.5</v>
      </c>
      <c r="R6" s="278">
        <f>AVERAGE(H6:I8)</f>
        <v>11.612500000000002</v>
      </c>
    </row>
    <row r="7" spans="1:18" s="153" customFormat="1" ht="12.75">
      <c r="A7" s="200">
        <v>202</v>
      </c>
      <c r="B7" s="271" t="s">
        <v>210</v>
      </c>
      <c r="C7" s="247" t="s">
        <v>287</v>
      </c>
      <c r="D7" s="207" t="s">
        <v>380</v>
      </c>
      <c r="E7" s="248">
        <v>-8.1</v>
      </c>
      <c r="F7" s="203" t="str">
        <f t="shared" si="0"/>
        <v>GP Extra Heavy Duty              MHD: 2010-07</v>
      </c>
      <c r="G7" s="245">
        <v>100</v>
      </c>
      <c r="H7" s="242">
        <v>11.275</v>
      </c>
      <c r="I7" s="242">
        <v>0</v>
      </c>
      <c r="J7" s="200">
        <v>2</v>
      </c>
      <c r="K7" s="200">
        <v>43</v>
      </c>
      <c r="L7" s="200">
        <v>44</v>
      </c>
      <c r="M7" s="200">
        <f>AVERAGE(K6:L8)</f>
        <v>42</v>
      </c>
      <c r="N7" s="204">
        <v>42</v>
      </c>
      <c r="O7" s="204">
        <v>41</v>
      </c>
      <c r="P7" s="204">
        <v>42</v>
      </c>
      <c r="Q7" s="204">
        <v>42.5</v>
      </c>
      <c r="R7" s="278">
        <f>AVERAGE(H6:I8)</f>
        <v>11.612500000000002</v>
      </c>
    </row>
    <row r="8" spans="1:18" s="153" customFormat="1" ht="12.75">
      <c r="A8" s="160">
        <v>111</v>
      </c>
      <c r="B8" s="266" t="s">
        <v>212</v>
      </c>
      <c r="C8" s="258" t="s">
        <v>287</v>
      </c>
      <c r="D8" s="195" t="s">
        <v>373</v>
      </c>
      <c r="E8" s="162">
        <v>0.5</v>
      </c>
      <c r="F8" s="196" t="str">
        <f t="shared" si="0"/>
        <v>Panasonic General Purpose              MHD: 2017-08</v>
      </c>
      <c r="G8" s="249">
        <v>10</v>
      </c>
      <c r="H8" s="250">
        <v>7</v>
      </c>
      <c r="I8" s="250">
        <v>10.5</v>
      </c>
      <c r="J8" s="160">
        <v>1</v>
      </c>
      <c r="K8" s="253">
        <v>41</v>
      </c>
      <c r="L8" s="253">
        <v>42</v>
      </c>
      <c r="M8" s="160">
        <f>AVERAGE(K7:L8)</f>
        <v>42.5</v>
      </c>
      <c r="N8" s="197">
        <v>41</v>
      </c>
      <c r="O8" s="197">
        <v>42</v>
      </c>
      <c r="P8" s="197">
        <v>42</v>
      </c>
      <c r="Q8" s="197">
        <v>42</v>
      </c>
      <c r="R8" s="277">
        <f>AVERAGE(H7:I8)</f>
        <v>7.19375</v>
      </c>
    </row>
    <row r="9" spans="1:18" s="160" customFormat="1" ht="12.75">
      <c r="A9" s="200">
        <v>109</v>
      </c>
      <c r="B9" s="271" t="s">
        <v>210</v>
      </c>
      <c r="C9" s="247" t="s">
        <v>287</v>
      </c>
      <c r="D9" s="207" t="s">
        <v>380</v>
      </c>
      <c r="E9" s="248">
        <v>-6.5</v>
      </c>
      <c r="F9" s="203" t="str">
        <f t="shared" si="0"/>
        <v>GP Extra Heavy Duty              MHD: 2010-07</v>
      </c>
      <c r="G9" s="245">
        <v>10</v>
      </c>
      <c r="H9" s="242">
        <v>5</v>
      </c>
      <c r="I9" s="242">
        <v>12</v>
      </c>
      <c r="J9" s="200">
        <v>1</v>
      </c>
      <c r="K9" s="246">
        <v>42</v>
      </c>
      <c r="L9" s="246">
        <v>41</v>
      </c>
      <c r="M9" s="200">
        <f>AVERAGE(K7:L9)</f>
        <v>42.166666666666664</v>
      </c>
      <c r="N9" s="204">
        <v>42</v>
      </c>
      <c r="O9" s="204">
        <v>41</v>
      </c>
      <c r="P9" s="204">
        <v>42</v>
      </c>
      <c r="Q9" s="204">
        <v>42.5</v>
      </c>
      <c r="R9" s="278">
        <f>AVERAGE(H7:I9)</f>
        <v>7.629166666666666</v>
      </c>
    </row>
    <row r="10" spans="1:18" s="160" customFormat="1" ht="12.75">
      <c r="A10" s="153">
        <v>114</v>
      </c>
      <c r="B10" s="264" t="s">
        <v>209</v>
      </c>
      <c r="C10" s="159" t="s">
        <v>287</v>
      </c>
      <c r="D10" s="177" t="s">
        <v>389</v>
      </c>
      <c r="E10" s="155">
        <v>2.7</v>
      </c>
      <c r="F10" s="176" t="str">
        <f t="shared" si="0"/>
        <v>Camelion Super Heavy Duty              MHD: 2019-10</v>
      </c>
      <c r="G10" s="156">
        <v>100</v>
      </c>
      <c r="H10" s="165">
        <v>19.6</v>
      </c>
      <c r="I10" s="165">
        <v>26.3</v>
      </c>
      <c r="J10" s="153">
        <v>1</v>
      </c>
      <c r="K10" s="153">
        <v>40</v>
      </c>
      <c r="L10" s="153">
        <v>40</v>
      </c>
      <c r="M10" s="153">
        <f>AVERAGE(K10:L11)</f>
        <v>39</v>
      </c>
      <c r="N10" s="178">
        <v>38</v>
      </c>
      <c r="O10" s="178">
        <v>38</v>
      </c>
      <c r="P10" s="178">
        <v>40</v>
      </c>
      <c r="Q10" s="178">
        <v>40</v>
      </c>
      <c r="R10" s="276">
        <f>AVERAGE(H10:I11)</f>
        <v>19.05</v>
      </c>
    </row>
    <row r="11" spans="1:18" s="153" customFormat="1" ht="12.75">
      <c r="A11" s="153">
        <v>108</v>
      </c>
      <c r="B11" s="264" t="s">
        <v>209</v>
      </c>
      <c r="C11" s="159" t="s">
        <v>287</v>
      </c>
      <c r="D11" s="177" t="s">
        <v>389</v>
      </c>
      <c r="E11" s="155">
        <v>2.7</v>
      </c>
      <c r="F11" s="176" t="str">
        <f t="shared" si="0"/>
        <v>Camelion Super Heavy Duty              MHD: 2019-10</v>
      </c>
      <c r="G11" s="156">
        <v>10</v>
      </c>
      <c r="H11" s="165">
        <v>11</v>
      </c>
      <c r="I11" s="165">
        <v>19.3</v>
      </c>
      <c r="J11" s="153">
        <v>1</v>
      </c>
      <c r="K11" s="168">
        <v>38</v>
      </c>
      <c r="L11" s="168">
        <v>38</v>
      </c>
      <c r="M11" s="153">
        <f>AVERAGE(K10:L11)</f>
        <v>39</v>
      </c>
      <c r="N11" s="178">
        <v>38</v>
      </c>
      <c r="O11" s="178">
        <v>38</v>
      </c>
      <c r="P11" s="178">
        <v>40</v>
      </c>
      <c r="Q11" s="178">
        <v>40</v>
      </c>
      <c r="R11" s="276">
        <f>AVERAGE(H10:I11)</f>
        <v>19.05</v>
      </c>
    </row>
    <row r="12" spans="1:18" s="157" customFormat="1" ht="12.75">
      <c r="A12" s="160">
        <v>116</v>
      </c>
      <c r="B12" s="266" t="s">
        <v>211</v>
      </c>
      <c r="C12" s="258" t="s">
        <v>287</v>
      </c>
      <c r="D12" s="195" t="s">
        <v>375</v>
      </c>
      <c r="E12" s="162">
        <v>2.2</v>
      </c>
      <c r="F12" s="196" t="str">
        <f t="shared" si="0"/>
        <v>Maxell Zinc               MHD: 2019-05</v>
      </c>
      <c r="G12" s="249">
        <v>100</v>
      </c>
      <c r="H12" s="250">
        <v>20.8</v>
      </c>
      <c r="I12" s="250">
        <v>28.7</v>
      </c>
      <c r="J12" s="160">
        <v>1</v>
      </c>
      <c r="K12" s="160">
        <v>39</v>
      </c>
      <c r="L12" s="160">
        <v>38</v>
      </c>
      <c r="M12" s="160">
        <f>AVERAGE(K12:L13)</f>
        <v>38.75</v>
      </c>
      <c r="N12" s="197">
        <v>39</v>
      </c>
      <c r="O12" s="197">
        <v>39</v>
      </c>
      <c r="P12" s="197">
        <v>39</v>
      </c>
      <c r="Q12" s="197">
        <v>38</v>
      </c>
      <c r="R12" s="277">
        <f>AVERAGE(H12:I13)</f>
        <v>18.875</v>
      </c>
    </row>
    <row r="13" spans="1:18" s="251" customFormat="1" ht="12.75">
      <c r="A13" s="160">
        <v>110</v>
      </c>
      <c r="B13" s="266" t="s">
        <v>211</v>
      </c>
      <c r="C13" s="258" t="s">
        <v>287</v>
      </c>
      <c r="D13" s="195" t="s">
        <v>375</v>
      </c>
      <c r="E13" s="162">
        <v>2.2</v>
      </c>
      <c r="F13" s="196" t="str">
        <f t="shared" si="0"/>
        <v>Maxell Zinc               MHD: 2019-05</v>
      </c>
      <c r="G13" s="249">
        <v>10</v>
      </c>
      <c r="H13" s="250">
        <v>10.2</v>
      </c>
      <c r="I13" s="250">
        <v>15.8</v>
      </c>
      <c r="J13" s="160">
        <v>1</v>
      </c>
      <c r="K13" s="253">
        <v>39</v>
      </c>
      <c r="L13" s="253">
        <v>39</v>
      </c>
      <c r="M13" s="160">
        <f>AVERAGE(K12:L13)</f>
        <v>38.75</v>
      </c>
      <c r="N13" s="197">
        <v>39</v>
      </c>
      <c r="O13" s="197">
        <v>39</v>
      </c>
      <c r="P13" s="197">
        <v>39</v>
      </c>
      <c r="Q13" s="197">
        <v>38</v>
      </c>
      <c r="R13" s="277">
        <f>AVERAGE(H12:I13)</f>
        <v>18.875</v>
      </c>
    </row>
    <row r="14" spans="1:18" s="251" customFormat="1" ht="12.75">
      <c r="A14" s="160">
        <v>119</v>
      </c>
      <c r="B14" s="266" t="s">
        <v>214</v>
      </c>
      <c r="C14" s="258" t="s">
        <v>287</v>
      </c>
      <c r="D14" s="195" t="s">
        <v>357</v>
      </c>
      <c r="E14" s="162">
        <v>1.7</v>
      </c>
      <c r="F14" s="196" t="str">
        <f t="shared" si="0"/>
        <v>Varta Superlife              MHD: 2018-11</v>
      </c>
      <c r="G14" s="249">
        <v>100</v>
      </c>
      <c r="H14" s="250">
        <v>21</v>
      </c>
      <c r="I14" s="250">
        <v>28.1</v>
      </c>
      <c r="J14" s="160">
        <v>1</v>
      </c>
      <c r="K14" s="160">
        <v>38</v>
      </c>
      <c r="L14" s="160">
        <v>39</v>
      </c>
      <c r="M14" s="160">
        <f>AVERAGE(K14:L15)</f>
        <v>39.25</v>
      </c>
      <c r="N14" s="197">
        <v>40</v>
      </c>
      <c r="O14" s="197">
        <v>40</v>
      </c>
      <c r="P14" s="197">
        <v>38</v>
      </c>
      <c r="Q14" s="197">
        <v>39</v>
      </c>
      <c r="R14" s="275">
        <f>AVERAGE(H14:I15)</f>
        <v>18.525</v>
      </c>
    </row>
    <row r="15" spans="1:18" s="157" customFormat="1" ht="12.75">
      <c r="A15" s="160">
        <v>113</v>
      </c>
      <c r="B15" s="266" t="s">
        <v>214</v>
      </c>
      <c r="C15" s="258" t="s">
        <v>287</v>
      </c>
      <c r="D15" s="195" t="s">
        <v>357</v>
      </c>
      <c r="E15" s="162">
        <v>1.7</v>
      </c>
      <c r="F15" s="196" t="str">
        <f t="shared" si="0"/>
        <v>Varta Superlife              MHD: 2018-11</v>
      </c>
      <c r="G15" s="249">
        <v>10</v>
      </c>
      <c r="H15" s="250">
        <v>10</v>
      </c>
      <c r="I15" s="250">
        <v>15</v>
      </c>
      <c r="J15" s="160">
        <v>1</v>
      </c>
      <c r="K15" s="253">
        <v>40</v>
      </c>
      <c r="L15" s="253">
        <v>40</v>
      </c>
      <c r="M15" s="160">
        <f>AVERAGE(K14:L15)</f>
        <v>39.25</v>
      </c>
      <c r="N15" s="197">
        <v>40</v>
      </c>
      <c r="O15" s="197">
        <v>40</v>
      </c>
      <c r="P15" s="197">
        <v>38</v>
      </c>
      <c r="Q15" s="197">
        <v>39</v>
      </c>
      <c r="R15" s="275">
        <f>AVERAGE(H14:I15)</f>
        <v>18.525</v>
      </c>
    </row>
    <row r="16" spans="1:18" s="157" customFormat="1" ht="12.75">
      <c r="A16" s="153">
        <v>118</v>
      </c>
      <c r="B16" s="264" t="s">
        <v>213</v>
      </c>
      <c r="C16" s="159" t="s">
        <v>287</v>
      </c>
      <c r="D16" s="177" t="s">
        <v>370</v>
      </c>
      <c r="E16" s="155">
        <v>2.5</v>
      </c>
      <c r="F16" s="176" t="str">
        <f t="shared" si="0"/>
        <v>Philips Long Life              MHD: 2019-06</v>
      </c>
      <c r="G16" s="156">
        <v>100</v>
      </c>
      <c r="H16" s="165">
        <v>30</v>
      </c>
      <c r="I16" s="165">
        <v>35.5</v>
      </c>
      <c r="J16" s="153">
        <v>1</v>
      </c>
      <c r="K16" s="153">
        <v>37</v>
      </c>
      <c r="L16" s="153">
        <v>37</v>
      </c>
      <c r="M16" s="153">
        <f>AVERAGE(K16:L17)</f>
        <v>36.5</v>
      </c>
      <c r="N16" s="178">
        <v>36</v>
      </c>
      <c r="O16" s="178">
        <v>36</v>
      </c>
      <c r="P16" s="178">
        <v>37</v>
      </c>
      <c r="Q16" s="178">
        <v>37</v>
      </c>
      <c r="R16" s="276">
        <f>AVERAGE(H16:I17)</f>
        <v>27.85</v>
      </c>
    </row>
    <row r="17" spans="1:18" s="251" customFormat="1" ht="12.75">
      <c r="A17" s="153">
        <v>112</v>
      </c>
      <c r="B17" s="264" t="s">
        <v>213</v>
      </c>
      <c r="C17" s="159" t="s">
        <v>287</v>
      </c>
      <c r="D17" s="177" t="s">
        <v>370</v>
      </c>
      <c r="E17" s="155">
        <v>2.5</v>
      </c>
      <c r="F17" s="176" t="str">
        <f t="shared" si="0"/>
        <v>Philips Long Life              MHD: 2019-06</v>
      </c>
      <c r="G17" s="156">
        <v>10</v>
      </c>
      <c r="H17" s="165">
        <v>19.5</v>
      </c>
      <c r="I17" s="165">
        <v>26.4</v>
      </c>
      <c r="J17" s="153">
        <v>1</v>
      </c>
      <c r="K17" s="168">
        <v>36</v>
      </c>
      <c r="L17" s="168">
        <v>36</v>
      </c>
      <c r="M17" s="153">
        <f>AVERAGE(K16:L17)</f>
        <v>36.5</v>
      </c>
      <c r="N17" s="178">
        <v>36</v>
      </c>
      <c r="O17" s="178">
        <v>36</v>
      </c>
      <c r="P17" s="178">
        <v>37</v>
      </c>
      <c r="Q17" s="178">
        <v>37</v>
      </c>
      <c r="R17" s="276">
        <f>AVERAGE(H16:I17)</f>
        <v>27.85</v>
      </c>
    </row>
    <row r="18" spans="1:18" s="251" customFormat="1" ht="12.75">
      <c r="A18" s="160">
        <v>69</v>
      </c>
      <c r="B18" s="266" t="s">
        <v>41</v>
      </c>
      <c r="C18" s="252" t="s">
        <v>279</v>
      </c>
      <c r="D18" s="195" t="s">
        <v>365</v>
      </c>
      <c r="E18" s="254">
        <v>-8.3</v>
      </c>
      <c r="F18" s="196" t="str">
        <f t="shared" si="0"/>
        <v>Philips Powerlife Baby              MHD: 2008-10</v>
      </c>
      <c r="G18" s="249">
        <v>100</v>
      </c>
      <c r="H18" s="250">
        <v>30</v>
      </c>
      <c r="I18" s="250">
        <v>36.7</v>
      </c>
      <c r="J18" s="160">
        <v>1</v>
      </c>
      <c r="K18" s="160">
        <v>36</v>
      </c>
      <c r="L18" s="160">
        <v>36</v>
      </c>
      <c r="M18" s="160">
        <f>AVERAGE(K18:L19)</f>
        <v>36.5</v>
      </c>
      <c r="N18" s="197">
        <v>37</v>
      </c>
      <c r="O18" s="197">
        <v>37</v>
      </c>
      <c r="P18" s="197">
        <v>36</v>
      </c>
      <c r="Q18" s="197">
        <v>36</v>
      </c>
      <c r="R18" s="277">
        <f>AVERAGE(H18:I19)</f>
        <v>25.925</v>
      </c>
    </row>
    <row r="19" spans="1:18" s="157" customFormat="1" ht="12.75">
      <c r="A19" s="160">
        <v>68</v>
      </c>
      <c r="B19" s="266" t="s">
        <v>41</v>
      </c>
      <c r="C19" s="252" t="s">
        <v>279</v>
      </c>
      <c r="D19" s="195" t="s">
        <v>365</v>
      </c>
      <c r="E19" s="254">
        <v>-8.3</v>
      </c>
      <c r="F19" s="196" t="str">
        <f>CONCATENATE(B19,"              MHD: ",D19)</f>
        <v>Philips Powerlife Baby              MHD: 2008-10</v>
      </c>
      <c r="G19" s="249">
        <v>10</v>
      </c>
      <c r="H19" s="250">
        <v>12.5</v>
      </c>
      <c r="I19" s="250">
        <v>24.5</v>
      </c>
      <c r="J19" s="160">
        <v>1</v>
      </c>
      <c r="K19" s="253">
        <v>37</v>
      </c>
      <c r="L19" s="253">
        <v>37</v>
      </c>
      <c r="M19" s="160">
        <f>AVERAGE(K18:L19)</f>
        <v>36.5</v>
      </c>
      <c r="N19" s="197">
        <v>37</v>
      </c>
      <c r="O19" s="197">
        <v>37</v>
      </c>
      <c r="P19" s="197">
        <v>36</v>
      </c>
      <c r="Q19" s="197">
        <v>36</v>
      </c>
      <c r="R19" s="277">
        <f>AVERAGE(H18:I19)</f>
        <v>25.925</v>
      </c>
    </row>
    <row r="20" spans="1:18" s="157" customFormat="1" ht="12.75">
      <c r="A20" s="153">
        <v>106</v>
      </c>
      <c r="B20" s="264" t="s">
        <v>49</v>
      </c>
      <c r="C20" s="265" t="s">
        <v>8</v>
      </c>
      <c r="D20" s="177" t="s">
        <v>360</v>
      </c>
      <c r="E20" s="158">
        <v>-1.5</v>
      </c>
      <c r="F20" s="176" t="str">
        <f t="shared" si="0"/>
        <v>VARTA Energy              MHD: 2015-06</v>
      </c>
      <c r="G20" s="156">
        <v>100</v>
      </c>
      <c r="H20" s="165">
        <v>47</v>
      </c>
      <c r="I20" s="165">
        <v>53</v>
      </c>
      <c r="J20" s="153">
        <v>1</v>
      </c>
      <c r="K20" s="153">
        <v>35</v>
      </c>
      <c r="L20" s="153">
        <v>35</v>
      </c>
      <c r="M20" s="153">
        <f>AVERAGE(K20:L21)</f>
        <v>33.75</v>
      </c>
      <c r="N20" s="178">
        <v>35</v>
      </c>
      <c r="O20" s="178">
        <v>30</v>
      </c>
      <c r="P20" s="178">
        <v>35</v>
      </c>
      <c r="Q20" s="178">
        <v>35</v>
      </c>
      <c r="R20" s="274">
        <f>AVERAGE(H20:I21)</f>
        <v>44.85</v>
      </c>
    </row>
    <row r="21" spans="1:18" s="251" customFormat="1" ht="12" customHeight="1">
      <c r="A21" s="153">
        <v>82</v>
      </c>
      <c r="B21" s="264" t="s">
        <v>49</v>
      </c>
      <c r="C21" s="265" t="s">
        <v>8</v>
      </c>
      <c r="D21" s="177" t="s">
        <v>360</v>
      </c>
      <c r="E21" s="158">
        <v>-1.5</v>
      </c>
      <c r="F21" s="176" t="str">
        <f t="shared" si="0"/>
        <v>VARTA Energy              MHD: 2015-06</v>
      </c>
      <c r="G21" s="156">
        <v>10</v>
      </c>
      <c r="H21" s="165">
        <v>25.8</v>
      </c>
      <c r="I21" s="165">
        <v>53.6</v>
      </c>
      <c r="J21" s="153">
        <v>1</v>
      </c>
      <c r="K21" s="168">
        <v>35</v>
      </c>
      <c r="L21" s="168">
        <v>30</v>
      </c>
      <c r="M21" s="153">
        <f>AVERAGE(K20:L21)</f>
        <v>33.75</v>
      </c>
      <c r="N21" s="178">
        <v>35</v>
      </c>
      <c r="O21" s="178">
        <v>30</v>
      </c>
      <c r="P21" s="178">
        <v>35</v>
      </c>
      <c r="Q21" s="178">
        <v>35</v>
      </c>
      <c r="R21" s="276">
        <f>AVERAGE(H20:I21)</f>
        <v>44.85</v>
      </c>
    </row>
    <row r="22" spans="1:18" s="251" customFormat="1" ht="12.75">
      <c r="A22" s="160">
        <v>188</v>
      </c>
      <c r="B22" s="266" t="s">
        <v>32</v>
      </c>
      <c r="C22" s="252" t="s">
        <v>8</v>
      </c>
      <c r="D22" s="195" t="s">
        <v>363</v>
      </c>
      <c r="E22" s="162">
        <v>3.4</v>
      </c>
      <c r="F22" s="196" t="str">
        <f t="shared" si="0"/>
        <v>Sony Stamina Plus Alkaline              MHD: 2021-10</v>
      </c>
      <c r="G22" s="249">
        <v>100</v>
      </c>
      <c r="H22" s="250">
        <v>53.1</v>
      </c>
      <c r="I22" s="250">
        <v>65.825</v>
      </c>
      <c r="J22" s="160">
        <v>4</v>
      </c>
      <c r="K22" s="160">
        <v>34</v>
      </c>
      <c r="L22" s="160">
        <v>33</v>
      </c>
      <c r="M22" s="160">
        <f>AVERAGE(K22:L23)</f>
        <v>30</v>
      </c>
      <c r="N22" s="197">
        <v>19</v>
      </c>
      <c r="O22" s="197">
        <v>34</v>
      </c>
      <c r="P22" s="197">
        <v>34</v>
      </c>
      <c r="Q22" s="197">
        <v>33</v>
      </c>
      <c r="R22" s="277">
        <f>AVERAGE(H22:I23)</f>
        <v>52.13062500000001</v>
      </c>
    </row>
    <row r="23" spans="1:18" s="157" customFormat="1" ht="12.75">
      <c r="A23" s="160">
        <v>43</v>
      </c>
      <c r="B23" s="266" t="s">
        <v>32</v>
      </c>
      <c r="C23" s="252" t="s">
        <v>8</v>
      </c>
      <c r="D23" s="195" t="s">
        <v>363</v>
      </c>
      <c r="E23" s="162">
        <v>4.1</v>
      </c>
      <c r="F23" s="196" t="str">
        <f t="shared" si="0"/>
        <v>Sony Stamina Plus Alkaline              MHD: 2021-10</v>
      </c>
      <c r="G23" s="160">
        <v>10</v>
      </c>
      <c r="H23" s="250">
        <v>39.21</v>
      </c>
      <c r="I23" s="250">
        <v>50.3875</v>
      </c>
      <c r="J23" s="160">
        <v>4</v>
      </c>
      <c r="K23" s="253">
        <v>19</v>
      </c>
      <c r="L23" s="253">
        <v>34</v>
      </c>
      <c r="M23" s="160">
        <f>AVERAGE(K22:L23)</f>
        <v>30</v>
      </c>
      <c r="N23" s="197">
        <v>19</v>
      </c>
      <c r="O23" s="197">
        <v>34</v>
      </c>
      <c r="P23" s="197">
        <v>34</v>
      </c>
      <c r="Q23" s="197">
        <v>33</v>
      </c>
      <c r="R23" s="277">
        <f>AVERAGE(H22:I23)</f>
        <v>52.13062500000001</v>
      </c>
    </row>
    <row r="24" spans="1:18" s="157" customFormat="1" ht="12.75">
      <c r="A24" s="153">
        <v>147.5</v>
      </c>
      <c r="B24" s="268" t="s">
        <v>23</v>
      </c>
      <c r="C24" s="265" t="s">
        <v>8</v>
      </c>
      <c r="D24" s="177" t="s">
        <v>391</v>
      </c>
      <c r="E24" s="155">
        <v>3.4</v>
      </c>
      <c r="F24" s="176" t="str">
        <f t="shared" si="0"/>
        <v>Camelion Plus Alkaline              MHD: 2020-06</v>
      </c>
      <c r="G24" s="156">
        <v>100</v>
      </c>
      <c r="H24" s="165">
        <v>56.4</v>
      </c>
      <c r="I24" s="165">
        <v>67.1</v>
      </c>
      <c r="J24" s="153">
        <v>1</v>
      </c>
      <c r="K24" s="153">
        <v>33</v>
      </c>
      <c r="L24" s="153">
        <v>32</v>
      </c>
      <c r="M24" s="153">
        <f>AVERAGE(K24:L25)</f>
        <v>33.25</v>
      </c>
      <c r="N24" s="178">
        <v>33</v>
      </c>
      <c r="O24" s="178">
        <v>35</v>
      </c>
      <c r="P24" s="178">
        <v>33</v>
      </c>
      <c r="Q24" s="178">
        <v>32</v>
      </c>
      <c r="R24" s="276">
        <f>AVERAGE(H24:I25)</f>
        <v>50.625</v>
      </c>
    </row>
    <row r="25" spans="1:18" s="251" customFormat="1" ht="12.75">
      <c r="A25" s="153">
        <v>10</v>
      </c>
      <c r="B25" s="268" t="s">
        <v>23</v>
      </c>
      <c r="C25" s="265" t="s">
        <v>8</v>
      </c>
      <c r="D25" s="177" t="s">
        <v>391</v>
      </c>
      <c r="E25" s="155">
        <v>3.4</v>
      </c>
      <c r="F25" s="176" t="str">
        <f t="shared" si="0"/>
        <v>Camelion Plus Alkaline              MHD: 2020-06</v>
      </c>
      <c r="G25" s="153">
        <v>10</v>
      </c>
      <c r="H25" s="165">
        <v>33</v>
      </c>
      <c r="I25" s="165">
        <v>46</v>
      </c>
      <c r="J25" s="153">
        <v>1</v>
      </c>
      <c r="K25" s="168">
        <v>33</v>
      </c>
      <c r="L25" s="168">
        <v>35</v>
      </c>
      <c r="M25" s="153">
        <f>AVERAGE(K24:L25)</f>
        <v>33.25</v>
      </c>
      <c r="N25" s="178">
        <v>33</v>
      </c>
      <c r="O25" s="178">
        <v>35</v>
      </c>
      <c r="P25" s="178">
        <v>33</v>
      </c>
      <c r="Q25" s="178">
        <v>32</v>
      </c>
      <c r="R25" s="276">
        <f>AVERAGE(H24:I25)</f>
        <v>50.625</v>
      </c>
    </row>
    <row r="26" spans="1:18" s="251" customFormat="1" ht="12.75">
      <c r="A26" s="153">
        <v>164</v>
      </c>
      <c r="B26" s="264" t="s">
        <v>31</v>
      </c>
      <c r="C26" s="265" t="s">
        <v>8</v>
      </c>
      <c r="D26" s="177" t="s">
        <v>366</v>
      </c>
      <c r="E26" s="155">
        <v>1</v>
      </c>
      <c r="F26" s="176" t="str">
        <f t="shared" si="0"/>
        <v>Philips Powerlife              MHD: 2019-01</v>
      </c>
      <c r="G26" s="156">
        <v>100</v>
      </c>
      <c r="H26" s="165">
        <v>56.5875</v>
      </c>
      <c r="I26" s="165">
        <v>70.4</v>
      </c>
      <c r="J26" s="153">
        <v>4</v>
      </c>
      <c r="K26" s="153">
        <v>32</v>
      </c>
      <c r="L26" s="153">
        <v>31</v>
      </c>
      <c r="M26" s="153">
        <f>AVERAGE(K26:L27)</f>
        <v>25.25</v>
      </c>
      <c r="N26" s="178">
        <v>15</v>
      </c>
      <c r="O26" s="178">
        <v>23</v>
      </c>
      <c r="P26" s="178">
        <v>32</v>
      </c>
      <c r="Q26" s="178">
        <v>31</v>
      </c>
      <c r="R26" s="276">
        <f>AVERAGE(H26:I27)</f>
        <v>55.478125</v>
      </c>
    </row>
    <row r="27" spans="1:18" s="157" customFormat="1" ht="12.75">
      <c r="A27" s="153">
        <v>31</v>
      </c>
      <c r="B27" s="264" t="s">
        <v>31</v>
      </c>
      <c r="C27" s="265" t="s">
        <v>8</v>
      </c>
      <c r="D27" s="177" t="s">
        <v>366</v>
      </c>
      <c r="E27" s="155">
        <v>1.3</v>
      </c>
      <c r="F27" s="176" t="str">
        <f t="shared" si="0"/>
        <v>Philips Powerlife              MHD: 2019-01</v>
      </c>
      <c r="G27" s="153">
        <v>10</v>
      </c>
      <c r="H27" s="165">
        <v>40.2275</v>
      </c>
      <c r="I27" s="165">
        <v>54.6975</v>
      </c>
      <c r="J27" s="153">
        <v>4</v>
      </c>
      <c r="K27" s="168">
        <v>15</v>
      </c>
      <c r="L27" s="168">
        <v>23</v>
      </c>
      <c r="M27" s="153">
        <f>AVERAGE(K26:L27)</f>
        <v>25.25</v>
      </c>
      <c r="N27" s="178">
        <v>15</v>
      </c>
      <c r="O27" s="178">
        <v>23</v>
      </c>
      <c r="P27" s="178">
        <v>32</v>
      </c>
      <c r="Q27" s="178">
        <v>31</v>
      </c>
      <c r="R27" s="276">
        <f>AVERAGE(H26:I27)</f>
        <v>55.478125</v>
      </c>
    </row>
    <row r="28" spans="1:18" s="157" customFormat="1" ht="12.75">
      <c r="A28" s="160">
        <v>105</v>
      </c>
      <c r="B28" s="267" t="s">
        <v>25</v>
      </c>
      <c r="C28" s="252" t="s">
        <v>8</v>
      </c>
      <c r="D28" s="195" t="s">
        <v>367</v>
      </c>
      <c r="E28" s="162">
        <v>3.2</v>
      </c>
      <c r="F28" s="196" t="str">
        <f t="shared" si="0"/>
        <v>Philips Power Alkaline              MHD: 2020-04</v>
      </c>
      <c r="G28" s="160">
        <v>100</v>
      </c>
      <c r="H28" s="250">
        <v>56.9</v>
      </c>
      <c r="I28" s="250">
        <v>70.4</v>
      </c>
      <c r="J28" s="160">
        <v>1</v>
      </c>
      <c r="K28" s="160">
        <v>31</v>
      </c>
      <c r="L28" s="160">
        <v>30</v>
      </c>
      <c r="M28" s="160">
        <f>AVERAGE(K28:L29)</f>
        <v>29.75</v>
      </c>
      <c r="N28" s="197">
        <v>29</v>
      </c>
      <c r="O28" s="197">
        <v>29</v>
      </c>
      <c r="P28" s="197">
        <v>31</v>
      </c>
      <c r="Q28" s="197">
        <v>30</v>
      </c>
      <c r="R28" s="277">
        <f>AVERAGE(H28:I29)</f>
        <v>54.225</v>
      </c>
    </row>
    <row r="29" spans="1:18" s="251" customFormat="1" ht="12.75">
      <c r="A29" s="160">
        <v>15</v>
      </c>
      <c r="B29" s="267" t="s">
        <v>25</v>
      </c>
      <c r="C29" s="252" t="s">
        <v>8</v>
      </c>
      <c r="D29" s="195" t="s">
        <v>367</v>
      </c>
      <c r="E29" s="162">
        <v>3.2</v>
      </c>
      <c r="F29" s="196" t="str">
        <f t="shared" si="0"/>
        <v>Philips Power Alkaline              MHD: 2020-04</v>
      </c>
      <c r="G29" s="160">
        <v>10</v>
      </c>
      <c r="H29" s="250">
        <v>36</v>
      </c>
      <c r="I29" s="250">
        <v>53.6</v>
      </c>
      <c r="J29" s="160">
        <v>1</v>
      </c>
      <c r="K29" s="253">
        <v>29</v>
      </c>
      <c r="L29" s="253">
        <v>29</v>
      </c>
      <c r="M29" s="160">
        <f>AVERAGE(K28:L29)</f>
        <v>29.75</v>
      </c>
      <c r="N29" s="197">
        <v>29</v>
      </c>
      <c r="O29" s="197">
        <v>29</v>
      </c>
      <c r="P29" s="197">
        <v>31</v>
      </c>
      <c r="Q29" s="197">
        <v>30</v>
      </c>
      <c r="R29" s="277">
        <f>AVERAGE(H28:I29)</f>
        <v>54.225</v>
      </c>
    </row>
    <row r="30" spans="1:18" s="251" customFormat="1" ht="12.75">
      <c r="A30" s="200">
        <v>196</v>
      </c>
      <c r="B30" s="271" t="s">
        <v>48</v>
      </c>
      <c r="C30" s="270" t="s">
        <v>8</v>
      </c>
      <c r="D30" s="207" t="s">
        <v>393</v>
      </c>
      <c r="E30" s="202">
        <v>6.5</v>
      </c>
      <c r="F30" s="203" t="str">
        <f t="shared" si="0"/>
        <v>Ansmann Alkaline              MHD: 2025-02</v>
      </c>
      <c r="G30" s="245">
        <v>100</v>
      </c>
      <c r="H30" s="242">
        <v>58</v>
      </c>
      <c r="I30" s="242">
        <v>74.2</v>
      </c>
      <c r="J30" s="200">
        <v>4</v>
      </c>
      <c r="K30" s="200">
        <v>29</v>
      </c>
      <c r="L30" s="200">
        <v>12</v>
      </c>
      <c r="M30" s="200">
        <f>AVERAGE(K30:L32)</f>
        <v>20</v>
      </c>
      <c r="N30" s="243">
        <v>16.5</v>
      </c>
      <c r="O30" s="243">
        <v>23</v>
      </c>
      <c r="P30" s="243">
        <v>29</v>
      </c>
      <c r="Q30" s="243">
        <v>12</v>
      </c>
      <c r="R30" s="278">
        <f>AVERAGE(H30:I32)</f>
        <v>53.52583333333334</v>
      </c>
    </row>
    <row r="31" spans="1:18" s="157" customFormat="1" ht="12.75">
      <c r="A31" s="200">
        <v>93</v>
      </c>
      <c r="B31" s="271" t="s">
        <v>48</v>
      </c>
      <c r="C31" s="270" t="s">
        <v>8</v>
      </c>
      <c r="D31" s="207" t="s">
        <v>394</v>
      </c>
      <c r="E31" s="202">
        <v>3.4</v>
      </c>
      <c r="F31" s="203" t="str">
        <f t="shared" si="0"/>
        <v>Ansmann Alkaline              MHD: 2021-02</v>
      </c>
      <c r="G31" s="245">
        <v>10</v>
      </c>
      <c r="H31" s="242">
        <v>39.78</v>
      </c>
      <c r="I31" s="242">
        <v>54.45</v>
      </c>
      <c r="J31" s="200">
        <v>2</v>
      </c>
      <c r="K31" s="246">
        <v>17</v>
      </c>
      <c r="L31" s="246">
        <v>24</v>
      </c>
      <c r="M31" s="200">
        <f>AVERAGE(K30:L32)</f>
        <v>20</v>
      </c>
      <c r="N31" s="243">
        <v>16.5</v>
      </c>
      <c r="O31" s="243">
        <v>23</v>
      </c>
      <c r="P31" s="243">
        <v>29</v>
      </c>
      <c r="Q31" s="243">
        <v>12</v>
      </c>
      <c r="R31" s="278">
        <f>AVERAGE(H30:I32)</f>
        <v>53.52583333333334</v>
      </c>
    </row>
    <row r="32" spans="1:18" s="157" customFormat="1" ht="12.75">
      <c r="A32" s="200">
        <v>95</v>
      </c>
      <c r="B32" s="271" t="s">
        <v>48</v>
      </c>
      <c r="C32" s="270" t="s">
        <v>8</v>
      </c>
      <c r="D32" s="207" t="s">
        <v>395</v>
      </c>
      <c r="E32" s="202">
        <v>1.5</v>
      </c>
      <c r="F32" s="203" t="str">
        <f t="shared" si="0"/>
        <v>Ansmann Alkaline              MHD: 2019-03</v>
      </c>
      <c r="G32" s="245">
        <v>10</v>
      </c>
      <c r="H32" s="242">
        <v>39.785</v>
      </c>
      <c r="I32" s="242">
        <v>54.94</v>
      </c>
      <c r="J32" s="200">
        <v>2</v>
      </c>
      <c r="K32" s="246">
        <v>16</v>
      </c>
      <c r="L32" s="246">
        <v>22</v>
      </c>
      <c r="M32" s="200">
        <f>AVERAGE(K30:L32)</f>
        <v>20</v>
      </c>
      <c r="N32" s="243">
        <v>16.5</v>
      </c>
      <c r="O32" s="243">
        <v>23</v>
      </c>
      <c r="P32" s="243">
        <v>29</v>
      </c>
      <c r="Q32" s="243">
        <v>12</v>
      </c>
      <c r="R32" s="278">
        <f>AVERAGE(H30:I32)</f>
        <v>53.52583333333334</v>
      </c>
    </row>
    <row r="33" spans="1:18" s="251" customFormat="1" ht="12.75">
      <c r="A33" s="153">
        <v>130</v>
      </c>
      <c r="B33" s="268" t="s">
        <v>25</v>
      </c>
      <c r="C33" s="265" t="s">
        <v>8</v>
      </c>
      <c r="D33" s="177" t="s">
        <v>369</v>
      </c>
      <c r="E33" s="155">
        <v>3.8</v>
      </c>
      <c r="F33" s="176" t="str">
        <f t="shared" si="0"/>
        <v>Philips Power Alkaline              MHD: 2021-06</v>
      </c>
      <c r="G33" s="156">
        <v>100</v>
      </c>
      <c r="H33" s="165">
        <v>58.121567541089554</v>
      </c>
      <c r="I33" s="165">
        <v>72.871978929</v>
      </c>
      <c r="J33" s="153">
        <v>1</v>
      </c>
      <c r="K33" s="153">
        <v>28</v>
      </c>
      <c r="L33" s="153">
        <v>24</v>
      </c>
      <c r="M33" s="153">
        <f>AVERAGE(K33:L34)</f>
        <v>24.75</v>
      </c>
      <c r="N33" s="178">
        <v>9</v>
      </c>
      <c r="O33" s="178">
        <v>26</v>
      </c>
      <c r="P33" s="178">
        <v>28</v>
      </c>
      <c r="Q33" s="178">
        <v>24</v>
      </c>
      <c r="R33" s="276">
        <f>AVERAGE(H33:I34)</f>
        <v>65.64838661752239</v>
      </c>
    </row>
    <row r="34" spans="1:18" s="251" customFormat="1" ht="12.75">
      <c r="A34" s="200">
        <v>103</v>
      </c>
      <c r="B34" s="269" t="s">
        <v>7</v>
      </c>
      <c r="C34" s="270" t="s">
        <v>8</v>
      </c>
      <c r="D34" s="207" t="s">
        <v>376</v>
      </c>
      <c r="E34" s="202">
        <v>5</v>
      </c>
      <c r="F34" s="203" t="str">
        <f t="shared" si="0"/>
        <v>Maxell Alkaline              MHD: 2022-01</v>
      </c>
      <c r="G34" s="201">
        <v>100</v>
      </c>
      <c r="H34" s="242">
        <v>57.8</v>
      </c>
      <c r="I34" s="242">
        <v>73.8</v>
      </c>
      <c r="J34" s="200">
        <v>1</v>
      </c>
      <c r="K34" s="200">
        <v>30</v>
      </c>
      <c r="L34" s="200">
        <v>17</v>
      </c>
      <c r="M34" s="200">
        <f>AVERAGE(K34:L36)</f>
        <v>21.833333333333332</v>
      </c>
      <c r="N34" s="243">
        <v>20</v>
      </c>
      <c r="O34" s="243">
        <v>12</v>
      </c>
      <c r="P34" s="243">
        <v>28</v>
      </c>
      <c r="Q34" s="243">
        <v>20</v>
      </c>
      <c r="R34" s="278">
        <f>AVERAGE(H34:I36)</f>
        <v>59.90194444444444</v>
      </c>
    </row>
    <row r="35" spans="1:18" s="157" customFormat="1" ht="12.75">
      <c r="A35" s="200">
        <v>184</v>
      </c>
      <c r="B35" s="269" t="s">
        <v>7</v>
      </c>
      <c r="C35" s="270" t="s">
        <v>8</v>
      </c>
      <c r="D35" s="207" t="s">
        <v>376</v>
      </c>
      <c r="E35" s="202">
        <v>3.7</v>
      </c>
      <c r="F35" s="203" t="str">
        <f t="shared" si="0"/>
        <v>Maxell Alkaline              MHD: 2022-01</v>
      </c>
      <c r="G35" s="245">
        <v>100</v>
      </c>
      <c r="H35" s="242">
        <v>58.3625</v>
      </c>
      <c r="I35" s="242">
        <v>73.2625</v>
      </c>
      <c r="J35" s="200">
        <v>4</v>
      </c>
      <c r="K35" s="200">
        <v>26</v>
      </c>
      <c r="L35" s="200">
        <v>23</v>
      </c>
      <c r="M35" s="200">
        <f>AVERAGE(K34:L36)</f>
        <v>21.833333333333332</v>
      </c>
      <c r="N35" s="243">
        <v>20</v>
      </c>
      <c r="O35" s="243">
        <v>12</v>
      </c>
      <c r="P35" s="243">
        <v>28</v>
      </c>
      <c r="Q35" s="243">
        <v>20</v>
      </c>
      <c r="R35" s="278">
        <f>AVERAGE(H34:I36)</f>
        <v>59.90194444444444</v>
      </c>
    </row>
    <row r="36" spans="1:18" s="157" customFormat="1" ht="12.75">
      <c r="A36" s="153">
        <v>11</v>
      </c>
      <c r="B36" s="268" t="s">
        <v>25</v>
      </c>
      <c r="C36" s="265" t="s">
        <v>8</v>
      </c>
      <c r="D36" s="177" t="s">
        <v>369</v>
      </c>
      <c r="E36" s="155">
        <v>3.8</v>
      </c>
      <c r="F36" s="176" t="str">
        <f t="shared" si="0"/>
        <v>Philips Power Alkaline              MHD: 2021-06</v>
      </c>
      <c r="G36" s="153">
        <v>10</v>
      </c>
      <c r="H36" s="165">
        <v>41.873333333333335</v>
      </c>
      <c r="I36" s="165">
        <v>54.31333333333333</v>
      </c>
      <c r="J36" s="153">
        <v>3</v>
      </c>
      <c r="K36" s="168">
        <v>9</v>
      </c>
      <c r="L36" s="168">
        <v>26</v>
      </c>
      <c r="M36" s="153">
        <f>AVERAGE(K35:L36)</f>
        <v>21</v>
      </c>
      <c r="N36" s="178">
        <v>9</v>
      </c>
      <c r="O36" s="178">
        <v>26</v>
      </c>
      <c r="P36" s="178">
        <v>28</v>
      </c>
      <c r="Q36" s="178">
        <v>24</v>
      </c>
      <c r="R36" s="276">
        <f>AVERAGE(H35:I36)</f>
        <v>56.95291666666667</v>
      </c>
    </row>
    <row r="37" spans="1:18" s="251" customFormat="1" ht="12.75">
      <c r="A37" s="200">
        <v>1</v>
      </c>
      <c r="B37" s="269" t="s">
        <v>7</v>
      </c>
      <c r="C37" s="270" t="s">
        <v>8</v>
      </c>
      <c r="D37" s="207" t="s">
        <v>376</v>
      </c>
      <c r="E37" s="202">
        <v>4.3</v>
      </c>
      <c r="F37" s="203" t="str">
        <f t="shared" si="0"/>
        <v>Maxell Alkaline              MHD: 2022-01</v>
      </c>
      <c r="G37" s="201">
        <v>10</v>
      </c>
      <c r="H37" s="242">
        <v>38.858</v>
      </c>
      <c r="I37" s="242">
        <v>59.04600000000001</v>
      </c>
      <c r="J37" s="200">
        <v>5</v>
      </c>
      <c r="K37" s="246">
        <v>20</v>
      </c>
      <c r="L37" s="246">
        <v>12</v>
      </c>
      <c r="M37" s="200">
        <f>AVERAGE(K35:L37)</f>
        <v>19.333333333333332</v>
      </c>
      <c r="N37" s="243">
        <v>20</v>
      </c>
      <c r="O37" s="243">
        <v>12</v>
      </c>
      <c r="P37" s="243">
        <v>28</v>
      </c>
      <c r="Q37" s="243">
        <v>20</v>
      </c>
      <c r="R37" s="278">
        <f>AVERAGE(H35:I37)</f>
        <v>54.285944444444446</v>
      </c>
    </row>
    <row r="38" spans="1:18" s="251" customFormat="1" ht="13.5" customHeight="1">
      <c r="A38" s="160">
        <v>152</v>
      </c>
      <c r="B38" s="266" t="s">
        <v>46</v>
      </c>
      <c r="C38" s="252" t="s">
        <v>8</v>
      </c>
      <c r="D38" s="195" t="s">
        <v>371</v>
      </c>
      <c r="E38" s="162">
        <v>4.1</v>
      </c>
      <c r="F38" s="196" t="str">
        <f t="shared" si="0"/>
        <v>Pearl Super Alkaline              MHD: 2021-12</v>
      </c>
      <c r="G38" s="249">
        <v>100</v>
      </c>
      <c r="H38" s="250">
        <v>58.3025</v>
      </c>
      <c r="I38" s="250">
        <v>73.805</v>
      </c>
      <c r="J38" s="160">
        <v>4</v>
      </c>
      <c r="K38" s="160">
        <v>27</v>
      </c>
      <c r="L38" s="160">
        <v>15</v>
      </c>
      <c r="M38" s="160">
        <f>AVERAGE(K38:L39)</f>
        <v>18.75</v>
      </c>
      <c r="N38" s="197">
        <v>14</v>
      </c>
      <c r="O38" s="197">
        <v>19</v>
      </c>
      <c r="P38" s="197">
        <v>27</v>
      </c>
      <c r="Q38" s="197">
        <v>15</v>
      </c>
      <c r="R38" s="277">
        <f>AVERAGE(H38:I39)</f>
        <v>57.048125</v>
      </c>
    </row>
    <row r="39" spans="1:18" s="157" customFormat="1" ht="12.75">
      <c r="A39" s="160">
        <v>84</v>
      </c>
      <c r="B39" s="266" t="s">
        <v>46</v>
      </c>
      <c r="C39" s="252" t="s">
        <v>8</v>
      </c>
      <c r="D39" s="195" t="s">
        <v>371</v>
      </c>
      <c r="E39" s="162">
        <v>4.3</v>
      </c>
      <c r="F39" s="196" t="str">
        <f t="shared" si="0"/>
        <v>Pearl Super Alkaline              MHD: 2021-12</v>
      </c>
      <c r="G39" s="249">
        <v>10</v>
      </c>
      <c r="H39" s="250">
        <v>40.32</v>
      </c>
      <c r="I39" s="250">
        <v>55.765</v>
      </c>
      <c r="J39" s="160">
        <v>4</v>
      </c>
      <c r="K39" s="253">
        <v>14</v>
      </c>
      <c r="L39" s="253">
        <v>19</v>
      </c>
      <c r="M39" s="160">
        <f>AVERAGE(K38:L39)</f>
        <v>18.75</v>
      </c>
      <c r="N39" s="197">
        <v>14</v>
      </c>
      <c r="O39" s="197">
        <v>19</v>
      </c>
      <c r="P39" s="197">
        <v>27</v>
      </c>
      <c r="Q39" s="197">
        <v>15</v>
      </c>
      <c r="R39" s="277">
        <f>AVERAGE(H38:I39)</f>
        <v>57.048125</v>
      </c>
    </row>
    <row r="40" spans="1:18" s="157" customFormat="1" ht="12.75">
      <c r="A40" s="153">
        <v>101</v>
      </c>
      <c r="B40" s="264" t="s">
        <v>51</v>
      </c>
      <c r="C40" s="265" t="s">
        <v>8</v>
      </c>
      <c r="D40" s="177" t="s">
        <v>379</v>
      </c>
      <c r="E40" s="155">
        <v>6.5</v>
      </c>
      <c r="F40" s="176" t="str">
        <f t="shared" si="0"/>
        <v>GP Super              MHD: 2023-07</v>
      </c>
      <c r="G40" s="156">
        <v>100</v>
      </c>
      <c r="H40" s="165">
        <v>58.5</v>
      </c>
      <c r="I40" s="165">
        <v>74.1</v>
      </c>
      <c r="J40" s="153">
        <v>1</v>
      </c>
      <c r="K40" s="153">
        <v>25</v>
      </c>
      <c r="L40" s="153">
        <v>13</v>
      </c>
      <c r="M40" s="153">
        <f>AVERAGE(K40:L41)</f>
        <v>21.5</v>
      </c>
      <c r="N40" s="178">
        <v>23</v>
      </c>
      <c r="O40" s="178">
        <v>25</v>
      </c>
      <c r="P40" s="178">
        <v>25</v>
      </c>
      <c r="Q40" s="178">
        <v>13</v>
      </c>
      <c r="R40" s="276">
        <f>AVERAGE(H40:I41)</f>
        <v>56.25</v>
      </c>
    </row>
    <row r="41" spans="1:18" s="251" customFormat="1" ht="12.75">
      <c r="A41" s="153">
        <v>97</v>
      </c>
      <c r="B41" s="264" t="s">
        <v>51</v>
      </c>
      <c r="C41" s="265" t="s">
        <v>8</v>
      </c>
      <c r="D41" s="177" t="s">
        <v>379</v>
      </c>
      <c r="E41" s="155">
        <v>6.5</v>
      </c>
      <c r="F41" s="176" t="str">
        <f t="shared" si="0"/>
        <v>GP Super              MHD: 2023-07</v>
      </c>
      <c r="G41" s="156">
        <v>10</v>
      </c>
      <c r="H41" s="165">
        <v>38</v>
      </c>
      <c r="I41" s="165">
        <v>54.4</v>
      </c>
      <c r="J41" s="153">
        <v>1</v>
      </c>
      <c r="K41" s="168">
        <v>23</v>
      </c>
      <c r="L41" s="168">
        <v>25</v>
      </c>
      <c r="M41" s="153">
        <f>AVERAGE(K40:L41)</f>
        <v>21.5</v>
      </c>
      <c r="N41" s="178">
        <v>23</v>
      </c>
      <c r="O41" s="178">
        <v>25</v>
      </c>
      <c r="P41" s="178">
        <v>25</v>
      </c>
      <c r="Q41" s="178">
        <v>13</v>
      </c>
      <c r="R41" s="276">
        <f>AVERAGE(H40:I41)</f>
        <v>56.25</v>
      </c>
    </row>
    <row r="42" spans="1:18" s="251" customFormat="1" ht="12.75">
      <c r="A42" s="160">
        <v>144</v>
      </c>
      <c r="B42" s="267" t="s">
        <v>23</v>
      </c>
      <c r="C42" s="252" t="s">
        <v>8</v>
      </c>
      <c r="D42" s="195" t="s">
        <v>390</v>
      </c>
      <c r="E42" s="162">
        <v>5.8</v>
      </c>
      <c r="F42" s="196" t="str">
        <f t="shared" si="0"/>
        <v>Camelion Plus Alkaline              MHD: 2023-06</v>
      </c>
      <c r="G42" s="249">
        <v>100</v>
      </c>
      <c r="H42" s="250">
        <v>58.79383063145393</v>
      </c>
      <c r="I42" s="250">
        <v>73.94329565202048</v>
      </c>
      <c r="J42" s="160">
        <v>4</v>
      </c>
      <c r="K42" s="160">
        <v>24</v>
      </c>
      <c r="L42" s="160">
        <v>14</v>
      </c>
      <c r="M42" s="160">
        <f>AVERAGE(K42:L43)</f>
        <v>16.25</v>
      </c>
      <c r="N42" s="197">
        <v>11</v>
      </c>
      <c r="O42" s="197">
        <v>16</v>
      </c>
      <c r="P42" s="197">
        <v>24</v>
      </c>
      <c r="Q42" s="197">
        <v>14</v>
      </c>
      <c r="R42" s="277">
        <f>AVERAGE(H42:I43)</f>
        <v>57.7517815708686</v>
      </c>
    </row>
    <row r="43" spans="1:18" s="244" customFormat="1" ht="12.75">
      <c r="A43" s="160">
        <v>6</v>
      </c>
      <c r="B43" s="267" t="s">
        <v>23</v>
      </c>
      <c r="C43" s="252" t="s">
        <v>8</v>
      </c>
      <c r="D43" s="195" t="s">
        <v>390</v>
      </c>
      <c r="E43" s="162">
        <v>5.8</v>
      </c>
      <c r="F43" s="196" t="str">
        <f t="shared" si="0"/>
        <v>Camelion Plus Alkaline              MHD: 2023-06</v>
      </c>
      <c r="G43" s="160">
        <v>10</v>
      </c>
      <c r="H43" s="250">
        <v>41.7525</v>
      </c>
      <c r="I43" s="250">
        <v>56.5175</v>
      </c>
      <c r="J43" s="160">
        <v>4</v>
      </c>
      <c r="K43" s="253">
        <v>11</v>
      </c>
      <c r="L43" s="253">
        <v>16</v>
      </c>
      <c r="M43" s="160">
        <f>AVERAGE(K42:L43)</f>
        <v>16.25</v>
      </c>
      <c r="N43" s="197">
        <v>11</v>
      </c>
      <c r="O43" s="197">
        <v>16</v>
      </c>
      <c r="P43" s="197">
        <v>24</v>
      </c>
      <c r="Q43" s="197">
        <v>14</v>
      </c>
      <c r="R43" s="277">
        <f>AVERAGE(H42:I43)</f>
        <v>57.7517815708686</v>
      </c>
    </row>
    <row r="44" spans="1:18" s="244" customFormat="1" ht="12.75">
      <c r="A44" s="153">
        <v>200</v>
      </c>
      <c r="B44" s="264" t="s">
        <v>47</v>
      </c>
      <c r="C44" s="265" t="s">
        <v>8</v>
      </c>
      <c r="D44" s="177" t="s">
        <v>357</v>
      </c>
      <c r="E44" s="155">
        <v>0.3</v>
      </c>
      <c r="F44" s="176" t="str">
        <f t="shared" si="0"/>
        <v>EnergyXXL Super Alkaline              MHD: 2018-11</v>
      </c>
      <c r="G44" s="156">
        <v>100</v>
      </c>
      <c r="H44" s="165">
        <v>58.85</v>
      </c>
      <c r="I44" s="165">
        <v>73.275</v>
      </c>
      <c r="J44" s="153">
        <v>2</v>
      </c>
      <c r="K44" s="153">
        <v>23</v>
      </c>
      <c r="L44" s="153">
        <v>22</v>
      </c>
      <c r="M44" s="153">
        <f>AVERAGE(K44:L45)</f>
        <v>22</v>
      </c>
      <c r="N44" s="178">
        <v>22</v>
      </c>
      <c r="O44" s="178">
        <v>21</v>
      </c>
      <c r="P44" s="178">
        <v>23</v>
      </c>
      <c r="Q44" s="178">
        <v>22</v>
      </c>
      <c r="R44" s="276">
        <f>AVERAGE(H44:I45)</f>
        <v>56.313125</v>
      </c>
    </row>
    <row r="45" spans="1:18" s="244" customFormat="1" ht="12.75">
      <c r="A45" s="153">
        <v>88</v>
      </c>
      <c r="B45" s="264" t="s">
        <v>47</v>
      </c>
      <c r="C45" s="265" t="s">
        <v>8</v>
      </c>
      <c r="D45" s="177" t="s">
        <v>357</v>
      </c>
      <c r="E45" s="155">
        <v>1.2</v>
      </c>
      <c r="F45" s="176" t="str">
        <f t="shared" si="0"/>
        <v>EnergyXXL Super Alkaline              MHD: 2018-11</v>
      </c>
      <c r="G45" s="156">
        <v>10</v>
      </c>
      <c r="H45" s="165">
        <v>38.115</v>
      </c>
      <c r="I45" s="165">
        <v>55.0125</v>
      </c>
      <c r="J45" s="153">
        <v>4</v>
      </c>
      <c r="K45" s="168">
        <v>22</v>
      </c>
      <c r="L45" s="168">
        <v>21</v>
      </c>
      <c r="M45" s="153">
        <f>AVERAGE(K44:L45)</f>
        <v>22</v>
      </c>
      <c r="N45" s="178">
        <v>22</v>
      </c>
      <c r="O45" s="178">
        <v>21</v>
      </c>
      <c r="P45" s="178">
        <v>23</v>
      </c>
      <c r="Q45" s="178">
        <v>22</v>
      </c>
      <c r="R45" s="276">
        <f>AVERAGE(H44:I45)</f>
        <v>56.313125</v>
      </c>
    </row>
    <row r="46" spans="1:18" s="157" customFormat="1" ht="12.75">
      <c r="A46" s="160">
        <v>128</v>
      </c>
      <c r="B46" s="267" t="s">
        <v>25</v>
      </c>
      <c r="C46" s="252" t="s">
        <v>8</v>
      </c>
      <c r="D46" s="195" t="s">
        <v>368</v>
      </c>
      <c r="E46" s="162">
        <v>4.1</v>
      </c>
      <c r="F46" s="196" t="str">
        <f t="shared" si="0"/>
        <v>Philips Power Alkaline              MHD: 2021-09</v>
      </c>
      <c r="G46" s="249">
        <v>100</v>
      </c>
      <c r="H46" s="250">
        <v>58.89603843426204</v>
      </c>
      <c r="I46" s="250">
        <v>74.21872275630507</v>
      </c>
      <c r="J46" s="160">
        <v>3</v>
      </c>
      <c r="K46" s="160">
        <v>22</v>
      </c>
      <c r="L46" s="160">
        <v>11</v>
      </c>
      <c r="M46" s="160">
        <f>AVERAGE(K46:L47)</f>
        <v>20.75</v>
      </c>
      <c r="N46" s="197">
        <v>18</v>
      </c>
      <c r="O46" s="197">
        <v>32</v>
      </c>
      <c r="P46" s="197">
        <v>22</v>
      </c>
      <c r="Q46" s="197">
        <v>11</v>
      </c>
      <c r="R46" s="277">
        <f>AVERAGE(H46:I47)</f>
        <v>56.448690297641775</v>
      </c>
    </row>
    <row r="47" spans="1:18" s="157" customFormat="1" ht="12.75">
      <c r="A47" s="160">
        <v>12</v>
      </c>
      <c r="B47" s="267" t="s">
        <v>25</v>
      </c>
      <c r="C47" s="252" t="s">
        <v>8</v>
      </c>
      <c r="D47" s="195" t="s">
        <v>368</v>
      </c>
      <c r="E47" s="162">
        <v>4</v>
      </c>
      <c r="F47" s="196" t="str">
        <f t="shared" si="0"/>
        <v>Philips Power Alkaline              MHD: 2021-09</v>
      </c>
      <c r="G47" s="160">
        <v>10</v>
      </c>
      <c r="H47" s="250">
        <v>39.4</v>
      </c>
      <c r="I47" s="250">
        <v>53.28</v>
      </c>
      <c r="J47" s="160">
        <v>1</v>
      </c>
      <c r="K47" s="253">
        <v>18</v>
      </c>
      <c r="L47" s="253">
        <v>32</v>
      </c>
      <c r="M47" s="160">
        <f>AVERAGE(K46:L47)</f>
        <v>20.75</v>
      </c>
      <c r="N47" s="197">
        <v>18</v>
      </c>
      <c r="O47" s="197">
        <v>32</v>
      </c>
      <c r="P47" s="197">
        <v>22</v>
      </c>
      <c r="Q47" s="197">
        <v>11</v>
      </c>
      <c r="R47" s="277">
        <f>AVERAGE(H46:I47)</f>
        <v>56.448690297641775</v>
      </c>
    </row>
    <row r="48" spans="1:18" s="251" customFormat="1" ht="12.75">
      <c r="A48" s="160">
        <v>204</v>
      </c>
      <c r="B48" s="266" t="s">
        <v>274</v>
      </c>
      <c r="C48" s="252" t="s">
        <v>8</v>
      </c>
      <c r="D48" s="195" t="s">
        <v>392</v>
      </c>
      <c r="E48" s="162">
        <v>3.3</v>
      </c>
      <c r="F48" s="196" t="str">
        <f t="shared" si="0"/>
        <v>Ansmann Industrial              MHD: 2021-11</v>
      </c>
      <c r="G48" s="249">
        <v>100</v>
      </c>
      <c r="H48" s="250">
        <v>58.9875</v>
      </c>
      <c r="I48" s="250">
        <v>73.46</v>
      </c>
      <c r="J48" s="160">
        <v>4</v>
      </c>
      <c r="K48" s="160">
        <v>21</v>
      </c>
      <c r="L48" s="160">
        <v>21</v>
      </c>
      <c r="M48" s="160">
        <f>AVERAGE(K48:L49)</f>
        <v>17.75</v>
      </c>
      <c r="N48" s="197">
        <v>12</v>
      </c>
      <c r="O48" s="197">
        <v>17</v>
      </c>
      <c r="P48" s="197">
        <v>21</v>
      </c>
      <c r="Q48" s="197">
        <v>21</v>
      </c>
      <c r="R48" s="277">
        <f>AVERAGE(H48:I49)</f>
        <v>57.613749999999996</v>
      </c>
    </row>
    <row r="49" spans="1:18" s="251" customFormat="1" ht="12.75">
      <c r="A49" s="160">
        <v>208</v>
      </c>
      <c r="B49" s="266" t="s">
        <v>274</v>
      </c>
      <c r="C49" s="252" t="s">
        <v>8</v>
      </c>
      <c r="D49" s="195" t="s">
        <v>392</v>
      </c>
      <c r="E49" s="162">
        <v>3.3</v>
      </c>
      <c r="F49" s="196" t="str">
        <f>CONCATENATE(B49,"              MHD: ",D49)</f>
        <v>Ansmann Industrial              MHD: 2021-11</v>
      </c>
      <c r="G49" s="252">
        <v>10</v>
      </c>
      <c r="H49" s="250">
        <v>41.6475</v>
      </c>
      <c r="I49" s="250">
        <v>56.36</v>
      </c>
      <c r="J49" s="160">
        <v>4</v>
      </c>
      <c r="K49" s="253">
        <v>12</v>
      </c>
      <c r="L49" s="253">
        <v>17</v>
      </c>
      <c r="M49" s="160">
        <f>AVERAGE(K48:L49)</f>
        <v>17.75</v>
      </c>
      <c r="N49" s="197">
        <v>12</v>
      </c>
      <c r="O49" s="197">
        <v>17</v>
      </c>
      <c r="P49" s="197">
        <v>21</v>
      </c>
      <c r="Q49" s="197">
        <v>21</v>
      </c>
      <c r="R49" s="277">
        <f>AVERAGE(H48:I49)</f>
        <v>57.613749999999996</v>
      </c>
    </row>
    <row r="50" spans="1:18" s="157" customFormat="1" ht="12.75" customHeight="1">
      <c r="A50" s="153">
        <v>192</v>
      </c>
      <c r="B50" s="264" t="s">
        <v>34</v>
      </c>
      <c r="C50" s="265" t="s">
        <v>8</v>
      </c>
      <c r="D50" s="177" t="s">
        <v>396</v>
      </c>
      <c r="E50" s="155">
        <v>3.8</v>
      </c>
      <c r="F50" s="176" t="str">
        <f t="shared" si="0"/>
        <v>Amazon Basics Alkaline              MHD: 2022-02</v>
      </c>
      <c r="G50" s="156">
        <v>100</v>
      </c>
      <c r="H50" s="165">
        <v>60.12</v>
      </c>
      <c r="I50" s="165">
        <v>76.0125</v>
      </c>
      <c r="J50" s="153">
        <v>4</v>
      </c>
      <c r="K50" s="153">
        <v>20</v>
      </c>
      <c r="L50" s="153">
        <v>9</v>
      </c>
      <c r="M50" s="153">
        <f>AVERAGE(K50:L51)</f>
        <v>16</v>
      </c>
      <c r="N50" s="178">
        <v>7</v>
      </c>
      <c r="O50" s="178">
        <v>28</v>
      </c>
      <c r="P50" s="178">
        <v>20</v>
      </c>
      <c r="Q50" s="178">
        <v>9</v>
      </c>
      <c r="R50" s="276">
        <f>AVERAGE(H50:I51)</f>
        <v>58.16</v>
      </c>
    </row>
    <row r="51" spans="1:18" s="157" customFormat="1" ht="12.75" customHeight="1">
      <c r="A51" s="153">
        <v>39</v>
      </c>
      <c r="B51" s="264" t="s">
        <v>34</v>
      </c>
      <c r="C51" s="265" t="s">
        <v>8</v>
      </c>
      <c r="D51" s="177" t="s">
        <v>396</v>
      </c>
      <c r="E51" s="155">
        <v>4.4</v>
      </c>
      <c r="F51" s="176" t="str">
        <f t="shared" si="0"/>
        <v>Amazon Basics Alkaline              MHD: 2022-02</v>
      </c>
      <c r="G51" s="153">
        <v>10</v>
      </c>
      <c r="H51" s="165">
        <v>42.76</v>
      </c>
      <c r="I51" s="165">
        <v>53.7475</v>
      </c>
      <c r="J51" s="153">
        <v>4</v>
      </c>
      <c r="K51" s="168">
        <v>7</v>
      </c>
      <c r="L51" s="168">
        <v>28</v>
      </c>
      <c r="M51" s="153">
        <f>AVERAGE(K50:L51)</f>
        <v>16</v>
      </c>
      <c r="N51" s="178">
        <v>7</v>
      </c>
      <c r="O51" s="178">
        <v>28</v>
      </c>
      <c r="P51" s="178">
        <v>20</v>
      </c>
      <c r="Q51" s="178">
        <v>9</v>
      </c>
      <c r="R51" s="276">
        <f>AVERAGE(H50:I51)</f>
        <v>58.16</v>
      </c>
    </row>
    <row r="52" spans="1:18" s="251" customFormat="1" ht="12.75">
      <c r="A52" s="153">
        <v>107</v>
      </c>
      <c r="B52" s="264" t="s">
        <v>53</v>
      </c>
      <c r="C52" s="265" t="s">
        <v>8</v>
      </c>
      <c r="D52" s="177" t="s">
        <v>358</v>
      </c>
      <c r="E52" s="155">
        <v>9.5</v>
      </c>
      <c r="F52" s="176" t="str">
        <f t="shared" si="0"/>
        <v>VARTA Industrial              MHD: 2026-06</v>
      </c>
      <c r="G52" s="156">
        <v>100</v>
      </c>
      <c r="H52" s="165">
        <v>60.3</v>
      </c>
      <c r="I52" s="165">
        <v>73.8</v>
      </c>
      <c r="J52" s="153">
        <v>1</v>
      </c>
      <c r="K52" s="153">
        <v>19</v>
      </c>
      <c r="L52" s="153">
        <v>16</v>
      </c>
      <c r="M52" s="153">
        <f>AVERAGE(K52:L53)</f>
        <v>18.75</v>
      </c>
      <c r="N52" s="178">
        <v>34</v>
      </c>
      <c r="O52" s="178">
        <v>6</v>
      </c>
      <c r="P52" s="178">
        <v>19</v>
      </c>
      <c r="Q52" s="178">
        <v>16</v>
      </c>
      <c r="R52" s="274">
        <f>AVERAGE(H52:I53)</f>
        <v>56.875</v>
      </c>
    </row>
    <row r="53" spans="1:18" s="251" customFormat="1" ht="12.75">
      <c r="A53" s="153">
        <v>83</v>
      </c>
      <c r="B53" s="264" t="s">
        <v>53</v>
      </c>
      <c r="C53" s="265" t="s">
        <v>8</v>
      </c>
      <c r="D53" s="177" t="s">
        <v>358</v>
      </c>
      <c r="E53" s="155">
        <v>9.5</v>
      </c>
      <c r="F53" s="176" t="str">
        <f t="shared" si="0"/>
        <v>VARTA Industrial              MHD: 2026-06</v>
      </c>
      <c r="G53" s="156">
        <v>10</v>
      </c>
      <c r="H53" s="165">
        <v>31.5</v>
      </c>
      <c r="I53" s="165">
        <v>61.9</v>
      </c>
      <c r="J53" s="153">
        <v>1</v>
      </c>
      <c r="K53" s="168">
        <v>34</v>
      </c>
      <c r="L53" s="168">
        <v>6</v>
      </c>
      <c r="M53" s="153">
        <f>AVERAGE(K52:L53)</f>
        <v>18.75</v>
      </c>
      <c r="N53" s="178">
        <v>34</v>
      </c>
      <c r="O53" s="178">
        <v>6</v>
      </c>
      <c r="P53" s="178">
        <v>19</v>
      </c>
      <c r="Q53" s="178">
        <v>16</v>
      </c>
      <c r="R53" s="274">
        <f>AVERAGE(H52:I53)</f>
        <v>56.875</v>
      </c>
    </row>
    <row r="54" spans="1:18" s="157" customFormat="1" ht="25.5">
      <c r="A54" s="160">
        <v>168</v>
      </c>
      <c r="B54" s="266" t="s">
        <v>33</v>
      </c>
      <c r="C54" s="252" t="s">
        <v>8</v>
      </c>
      <c r="D54" s="195" t="s">
        <v>289</v>
      </c>
      <c r="E54" s="257" t="s">
        <v>276</v>
      </c>
      <c r="F54" s="196" t="str">
        <f t="shared" si="0"/>
        <v>Eunicell Super Alkaline              MHD: Fehlt</v>
      </c>
      <c r="G54" s="249">
        <v>100</v>
      </c>
      <c r="H54" s="250">
        <v>60.4</v>
      </c>
      <c r="I54" s="250">
        <v>72.43238203183277</v>
      </c>
      <c r="J54" s="160">
        <v>4</v>
      </c>
      <c r="K54" s="160">
        <v>18</v>
      </c>
      <c r="L54" s="160">
        <v>27</v>
      </c>
      <c r="M54" s="160">
        <f>AVERAGE(K54:L55)</f>
        <v>21</v>
      </c>
      <c r="N54" s="197">
        <v>24</v>
      </c>
      <c r="O54" s="197">
        <v>15</v>
      </c>
      <c r="P54" s="197">
        <v>18</v>
      </c>
      <c r="Q54" s="197">
        <v>27</v>
      </c>
      <c r="R54" s="289">
        <f>AVERAGE(H54:I55)</f>
        <v>56.88997050795819</v>
      </c>
    </row>
    <row r="55" spans="1:18" s="157" customFormat="1" ht="25.5">
      <c r="A55" s="160">
        <v>35</v>
      </c>
      <c r="B55" s="266" t="s">
        <v>33</v>
      </c>
      <c r="C55" s="252" t="s">
        <v>8</v>
      </c>
      <c r="D55" s="195" t="s">
        <v>289</v>
      </c>
      <c r="E55" s="257" t="s">
        <v>276</v>
      </c>
      <c r="F55" s="196" t="str">
        <f t="shared" si="0"/>
        <v>Eunicell Super Alkaline              MHD: Fehlt</v>
      </c>
      <c r="G55" s="160">
        <v>10</v>
      </c>
      <c r="H55" s="250">
        <v>37.8825</v>
      </c>
      <c r="I55" s="250">
        <v>56.845</v>
      </c>
      <c r="J55" s="160">
        <v>4</v>
      </c>
      <c r="K55" s="249">
        <v>24</v>
      </c>
      <c r="L55" s="249">
        <v>15</v>
      </c>
      <c r="M55" s="160">
        <f>AVERAGE(K54:L55)</f>
        <v>21</v>
      </c>
      <c r="N55" s="197">
        <v>24</v>
      </c>
      <c r="O55" s="197">
        <v>15</v>
      </c>
      <c r="P55" s="197">
        <v>18</v>
      </c>
      <c r="Q55" s="197">
        <v>27</v>
      </c>
      <c r="R55" s="289">
        <f>AVERAGE(H54:I55)</f>
        <v>56.88997050795819</v>
      </c>
    </row>
    <row r="56" spans="1:18" s="244" customFormat="1" ht="12.75">
      <c r="A56" s="160">
        <v>124</v>
      </c>
      <c r="B56" s="267" t="s">
        <v>26</v>
      </c>
      <c r="C56" s="252" t="s">
        <v>8</v>
      </c>
      <c r="D56" s="195" t="s">
        <v>383</v>
      </c>
      <c r="E56" s="162">
        <v>2.6</v>
      </c>
      <c r="F56" s="196" t="str">
        <f t="shared" si="0"/>
        <v>Duracell Original Equipment Accessory              MHD: 2020-03</v>
      </c>
      <c r="G56" s="249">
        <v>100</v>
      </c>
      <c r="H56" s="250">
        <v>60.49915718230789</v>
      </c>
      <c r="I56" s="250">
        <v>72.00387549582142</v>
      </c>
      <c r="J56" s="160">
        <v>4</v>
      </c>
      <c r="K56" s="160">
        <v>17</v>
      </c>
      <c r="L56" s="160">
        <v>28</v>
      </c>
      <c r="M56" s="160">
        <f>AVERAGE(K56:L57)</f>
        <v>15</v>
      </c>
      <c r="N56" s="197">
        <v>4</v>
      </c>
      <c r="O56" s="197">
        <v>11</v>
      </c>
      <c r="P56" s="197">
        <v>17</v>
      </c>
      <c r="Q56" s="197">
        <v>28</v>
      </c>
      <c r="R56" s="277">
        <f>AVERAGE(H56:I57)</f>
        <v>59.008883169532325</v>
      </c>
    </row>
    <row r="57" spans="1:18" s="244" customFormat="1" ht="12.75">
      <c r="A57" s="160">
        <v>16</v>
      </c>
      <c r="B57" s="267" t="s">
        <v>26</v>
      </c>
      <c r="C57" s="252" t="s">
        <v>8</v>
      </c>
      <c r="D57" s="195" t="s">
        <v>383</v>
      </c>
      <c r="E57" s="162">
        <v>2.6</v>
      </c>
      <c r="F57" s="196" t="str">
        <f t="shared" si="0"/>
        <v>Duracell Original Equipment Accessory              MHD: 2020-03</v>
      </c>
      <c r="G57" s="160">
        <v>10</v>
      </c>
      <c r="H57" s="250">
        <v>44.01</v>
      </c>
      <c r="I57" s="250">
        <v>59.5225</v>
      </c>
      <c r="J57" s="160">
        <v>4</v>
      </c>
      <c r="K57" s="253">
        <v>4</v>
      </c>
      <c r="L57" s="253">
        <v>11</v>
      </c>
      <c r="M57" s="160">
        <f>AVERAGE(K56:L57)</f>
        <v>15</v>
      </c>
      <c r="N57" s="197">
        <v>4</v>
      </c>
      <c r="O57" s="197">
        <v>11</v>
      </c>
      <c r="P57" s="197">
        <v>17</v>
      </c>
      <c r="Q57" s="197">
        <v>28</v>
      </c>
      <c r="R57" s="277">
        <f>AVERAGE(H56:I57)</f>
        <v>59.008883169532325</v>
      </c>
    </row>
    <row r="58" spans="1:18" s="244" customFormat="1" ht="12.75">
      <c r="A58" s="160">
        <v>176</v>
      </c>
      <c r="B58" s="266" t="s">
        <v>42</v>
      </c>
      <c r="C58" s="252" t="s">
        <v>8</v>
      </c>
      <c r="D58" s="195" t="s">
        <v>371</v>
      </c>
      <c r="E58" s="162">
        <v>3.9</v>
      </c>
      <c r="F58" s="196" t="str">
        <f t="shared" si="0"/>
        <v>Kclassic Alkaline              MHD: 2021-12</v>
      </c>
      <c r="G58" s="249">
        <v>100</v>
      </c>
      <c r="H58" s="250">
        <v>60.94053281053031</v>
      </c>
      <c r="I58" s="250">
        <v>72.7105499511662</v>
      </c>
      <c r="J58" s="160">
        <v>3</v>
      </c>
      <c r="K58" s="160">
        <v>16</v>
      </c>
      <c r="L58" s="160">
        <v>25</v>
      </c>
      <c r="M58" s="160">
        <f>AVERAGE(K58:L59)</f>
        <v>20.25</v>
      </c>
      <c r="N58" s="197">
        <v>31</v>
      </c>
      <c r="O58" s="197">
        <v>9</v>
      </c>
      <c r="P58" s="197">
        <v>16</v>
      </c>
      <c r="Q58" s="197">
        <v>25</v>
      </c>
      <c r="R58" s="277">
        <f>AVERAGE(H58:I59)</f>
        <v>57.545895690424125</v>
      </c>
    </row>
    <row r="59" spans="1:18" s="251" customFormat="1" ht="12.75">
      <c r="A59" s="160">
        <v>70</v>
      </c>
      <c r="B59" s="266" t="s">
        <v>42</v>
      </c>
      <c r="C59" s="252" t="s">
        <v>8</v>
      </c>
      <c r="D59" s="195" t="s">
        <v>371</v>
      </c>
      <c r="E59" s="162">
        <v>4.3</v>
      </c>
      <c r="F59" s="196" t="str">
        <f t="shared" si="0"/>
        <v>Kclassic Alkaline              MHD: 2021-12</v>
      </c>
      <c r="G59" s="249">
        <v>10</v>
      </c>
      <c r="H59" s="250">
        <v>35.135</v>
      </c>
      <c r="I59" s="250">
        <v>61.3975</v>
      </c>
      <c r="J59" s="160">
        <v>4</v>
      </c>
      <c r="K59" s="253">
        <v>31</v>
      </c>
      <c r="L59" s="253">
        <v>9</v>
      </c>
      <c r="M59" s="160">
        <f>AVERAGE(K58:L59)</f>
        <v>20.25</v>
      </c>
      <c r="N59" s="197">
        <v>31</v>
      </c>
      <c r="O59" s="197">
        <v>9</v>
      </c>
      <c r="P59" s="197">
        <v>16</v>
      </c>
      <c r="Q59" s="197">
        <v>25</v>
      </c>
      <c r="R59" s="277">
        <f>AVERAGE(H58:I59)</f>
        <v>57.545895690424125</v>
      </c>
    </row>
    <row r="60" spans="1:18" s="251" customFormat="1" ht="12.75">
      <c r="A60" s="153">
        <v>140</v>
      </c>
      <c r="B60" s="264" t="s">
        <v>40</v>
      </c>
      <c r="C60" s="265" t="s">
        <v>8</v>
      </c>
      <c r="D60" s="177" t="s">
        <v>377</v>
      </c>
      <c r="E60" s="155">
        <v>4.7</v>
      </c>
      <c r="F60" s="176" t="str">
        <f t="shared" si="0"/>
        <v>Lidl Aerocell              MHD: 2022-04</v>
      </c>
      <c r="G60" s="156">
        <v>100</v>
      </c>
      <c r="H60" s="165">
        <v>61.18597927449605</v>
      </c>
      <c r="I60" s="165">
        <v>72.55404984907028</v>
      </c>
      <c r="J60" s="153">
        <v>4</v>
      </c>
      <c r="K60" s="153">
        <v>15</v>
      </c>
      <c r="L60" s="153">
        <v>26</v>
      </c>
      <c r="M60" s="153">
        <f>AVERAGE(K60:L61)</f>
        <v>18.5</v>
      </c>
      <c r="N60" s="178">
        <v>25</v>
      </c>
      <c r="O60" s="178">
        <v>8</v>
      </c>
      <c r="P60" s="178">
        <v>15</v>
      </c>
      <c r="Q60" s="178">
        <v>26</v>
      </c>
      <c r="R60" s="276">
        <f>AVERAGE(H60:I61)</f>
        <v>58.14563228089158</v>
      </c>
    </row>
    <row r="61" spans="1:18" s="157" customFormat="1" ht="12.75">
      <c r="A61" s="153">
        <v>63</v>
      </c>
      <c r="B61" s="264" t="s">
        <v>40</v>
      </c>
      <c r="C61" s="265" t="s">
        <v>8</v>
      </c>
      <c r="D61" s="177" t="s">
        <v>377</v>
      </c>
      <c r="E61" s="155">
        <v>4.6</v>
      </c>
      <c r="F61" s="176" t="str">
        <f t="shared" si="0"/>
        <v>Lidl Aerocell              MHD: 2022-04</v>
      </c>
      <c r="G61" s="153">
        <v>10</v>
      </c>
      <c r="H61" s="165">
        <v>37.44</v>
      </c>
      <c r="I61" s="165">
        <v>61.4025</v>
      </c>
      <c r="J61" s="153">
        <v>4</v>
      </c>
      <c r="K61" s="168">
        <v>25</v>
      </c>
      <c r="L61" s="168">
        <v>8</v>
      </c>
      <c r="M61" s="153">
        <f>AVERAGE(K60:L61)</f>
        <v>18.5</v>
      </c>
      <c r="N61" s="178">
        <v>25</v>
      </c>
      <c r="O61" s="178">
        <v>8</v>
      </c>
      <c r="P61" s="178">
        <v>15</v>
      </c>
      <c r="Q61" s="178">
        <v>26</v>
      </c>
      <c r="R61" s="276">
        <f>AVERAGE(H60:I61)</f>
        <v>58.14563228089158</v>
      </c>
    </row>
    <row r="62" spans="1:18" s="157" customFormat="1" ht="12.75">
      <c r="A62" s="153">
        <v>148</v>
      </c>
      <c r="B62" s="264" t="s">
        <v>37</v>
      </c>
      <c r="C62" s="265" t="s">
        <v>8</v>
      </c>
      <c r="D62" s="177" t="s">
        <v>374</v>
      </c>
      <c r="E62" s="155">
        <v>2.7</v>
      </c>
      <c r="F62" s="176" t="str">
        <f t="shared" si="0"/>
        <v>Mediarange Premium Alkaline              MHD: 2020-07</v>
      </c>
      <c r="G62" s="156">
        <v>100</v>
      </c>
      <c r="H62" s="165">
        <v>61.4625</v>
      </c>
      <c r="I62" s="165">
        <v>76.05</v>
      </c>
      <c r="J62" s="153">
        <v>4</v>
      </c>
      <c r="K62" s="153">
        <v>14</v>
      </c>
      <c r="L62" s="153">
        <v>8</v>
      </c>
      <c r="M62" s="153">
        <f>AVERAGE(K62:L63)</f>
        <v>13</v>
      </c>
      <c r="N62" s="178">
        <v>10</v>
      </c>
      <c r="O62" s="178">
        <v>20</v>
      </c>
      <c r="P62" s="178">
        <v>14</v>
      </c>
      <c r="Q62" s="178">
        <v>8</v>
      </c>
      <c r="R62" s="276">
        <f>AVERAGE(H62:I63)</f>
        <v>58.582499999999996</v>
      </c>
    </row>
    <row r="63" spans="1:18" ht="12.75">
      <c r="A63" s="153">
        <v>55</v>
      </c>
      <c r="B63" s="264" t="s">
        <v>37</v>
      </c>
      <c r="C63" s="265" t="s">
        <v>8</v>
      </c>
      <c r="D63" s="177" t="s">
        <v>374</v>
      </c>
      <c r="E63" s="155">
        <v>2.8</v>
      </c>
      <c r="F63" s="176" t="str">
        <f t="shared" si="0"/>
        <v>Mediarange Premium Alkaline              MHD: 2020-07</v>
      </c>
      <c r="G63" s="153">
        <v>10</v>
      </c>
      <c r="H63" s="165">
        <v>41.765</v>
      </c>
      <c r="I63" s="165">
        <v>55.0525</v>
      </c>
      <c r="J63" s="153">
        <v>4</v>
      </c>
      <c r="K63" s="168">
        <v>10</v>
      </c>
      <c r="L63" s="168">
        <v>20</v>
      </c>
      <c r="M63" s="153">
        <f>AVERAGE(K62:L63)</f>
        <v>13</v>
      </c>
      <c r="N63" s="178">
        <v>10</v>
      </c>
      <c r="O63" s="178">
        <v>20</v>
      </c>
      <c r="P63" s="178">
        <v>14</v>
      </c>
      <c r="Q63" s="178">
        <v>8</v>
      </c>
      <c r="R63" s="276">
        <f>AVERAGE(H62:I63)</f>
        <v>58.582499999999996</v>
      </c>
    </row>
    <row r="64" spans="1:18" ht="12.75">
      <c r="A64" s="9">
        <v>136</v>
      </c>
      <c r="B64" s="272" t="s">
        <v>27</v>
      </c>
      <c r="C64" s="48" t="s">
        <v>8</v>
      </c>
      <c r="D64" s="172" t="s">
        <v>359</v>
      </c>
      <c r="E64" s="29">
        <v>10.3</v>
      </c>
      <c r="F64" s="173" t="str">
        <f t="shared" si="0"/>
        <v>Energizer Industrial              MHD: 2027-12</v>
      </c>
      <c r="G64" s="3">
        <v>100</v>
      </c>
      <c r="H64" s="10">
        <v>61.85599413324261</v>
      </c>
      <c r="I64" s="10">
        <v>71.85990798257717</v>
      </c>
      <c r="J64" s="9">
        <v>4</v>
      </c>
      <c r="K64" s="9">
        <v>13</v>
      </c>
      <c r="L64" s="9">
        <v>29</v>
      </c>
      <c r="M64" s="9">
        <f>AVERAGE(K64:L65)</f>
        <v>15.5</v>
      </c>
      <c r="N64" s="175">
        <v>13</v>
      </c>
      <c r="O64" s="175">
        <v>7</v>
      </c>
      <c r="P64" s="175">
        <v>13</v>
      </c>
      <c r="Q64" s="175">
        <v>29</v>
      </c>
      <c r="R64" s="279">
        <f>AVERAGE(H64:I65)</f>
        <v>58.94647552895494</v>
      </c>
    </row>
    <row r="65" spans="1:18" s="157" customFormat="1" ht="12.75">
      <c r="A65" s="9">
        <v>21</v>
      </c>
      <c r="B65" s="272" t="s">
        <v>27</v>
      </c>
      <c r="C65" s="48" t="s">
        <v>8</v>
      </c>
      <c r="D65" s="172" t="s">
        <v>359</v>
      </c>
      <c r="E65" s="29">
        <v>10.3</v>
      </c>
      <c r="F65" s="173" t="str">
        <f t="shared" si="0"/>
        <v>Energizer Industrial              MHD: 2027-12</v>
      </c>
      <c r="G65" s="9">
        <v>10</v>
      </c>
      <c r="H65" s="10">
        <v>40.4875</v>
      </c>
      <c r="I65" s="10">
        <v>61.5825</v>
      </c>
      <c r="J65" s="9">
        <v>4</v>
      </c>
      <c r="K65" s="152">
        <v>13</v>
      </c>
      <c r="L65" s="152">
        <v>7</v>
      </c>
      <c r="M65" s="9">
        <f>AVERAGE(K64:L65)</f>
        <v>15.5</v>
      </c>
      <c r="N65" s="175">
        <v>13</v>
      </c>
      <c r="O65" s="175">
        <v>7</v>
      </c>
      <c r="P65" s="175">
        <v>13</v>
      </c>
      <c r="Q65" s="175">
        <v>29</v>
      </c>
      <c r="R65" s="279">
        <f>AVERAGE(H64:I65)</f>
        <v>58.94647552895494</v>
      </c>
    </row>
    <row r="66" spans="1:18" s="157" customFormat="1" ht="12.75">
      <c r="A66" s="153">
        <v>99</v>
      </c>
      <c r="B66" s="268" t="s">
        <v>26</v>
      </c>
      <c r="C66" s="265" t="s">
        <v>8</v>
      </c>
      <c r="D66" s="177" t="s">
        <v>382</v>
      </c>
      <c r="E66" s="155">
        <v>1.2</v>
      </c>
      <c r="F66" s="176" t="str">
        <f t="shared" si="0"/>
        <v>Duracell Original Equipment Accessory              MHD: 2018-03</v>
      </c>
      <c r="G66" s="153">
        <v>100</v>
      </c>
      <c r="H66" s="165">
        <v>62</v>
      </c>
      <c r="I66" s="165">
        <v>64.7</v>
      </c>
      <c r="J66" s="153">
        <v>1</v>
      </c>
      <c r="K66" s="153">
        <v>12</v>
      </c>
      <c r="L66" s="153">
        <v>34</v>
      </c>
      <c r="M66" s="153">
        <f>AVERAGE(K66:L67)</f>
        <v>18</v>
      </c>
      <c r="N66" s="178">
        <v>8</v>
      </c>
      <c r="O66" s="178">
        <v>18</v>
      </c>
      <c r="P66" s="178">
        <v>12</v>
      </c>
      <c r="Q66" s="178">
        <v>34</v>
      </c>
      <c r="R66" s="276">
        <f>AVERAGE(H66:I67)</f>
        <v>56.224999999999994</v>
      </c>
    </row>
    <row r="67" spans="1:18" s="251" customFormat="1" ht="12.75">
      <c r="A67" s="153">
        <v>20</v>
      </c>
      <c r="B67" s="268" t="s">
        <v>26</v>
      </c>
      <c r="C67" s="265" t="s">
        <v>8</v>
      </c>
      <c r="D67" s="177" t="s">
        <v>382</v>
      </c>
      <c r="E67" s="155">
        <v>1.2</v>
      </c>
      <c r="F67" s="176" t="str">
        <f t="shared" si="0"/>
        <v>Duracell Original Equipment Accessory              MHD: 2018-03</v>
      </c>
      <c r="G67" s="153">
        <v>10</v>
      </c>
      <c r="H67" s="165">
        <v>42</v>
      </c>
      <c r="I67" s="165">
        <v>56.2</v>
      </c>
      <c r="J67" s="153">
        <v>1</v>
      </c>
      <c r="K67" s="168">
        <v>8</v>
      </c>
      <c r="L67" s="168">
        <v>18</v>
      </c>
      <c r="M67" s="153">
        <f>AVERAGE(K66:L67)</f>
        <v>18</v>
      </c>
      <c r="N67" s="178">
        <v>8</v>
      </c>
      <c r="O67" s="178">
        <v>18</v>
      </c>
      <c r="P67" s="178">
        <v>12</v>
      </c>
      <c r="Q67" s="178">
        <v>34</v>
      </c>
      <c r="R67" s="276">
        <f>AVERAGE(H66:I67)</f>
        <v>56.224999999999994</v>
      </c>
    </row>
    <row r="68" spans="1:18" s="251" customFormat="1" ht="12.75">
      <c r="A68" s="160">
        <v>102</v>
      </c>
      <c r="B68" s="266" t="s">
        <v>30</v>
      </c>
      <c r="C68" s="252" t="s">
        <v>8</v>
      </c>
      <c r="D68" s="195" t="s">
        <v>378</v>
      </c>
      <c r="E68" s="254">
        <v>-1.3</v>
      </c>
      <c r="F68" s="196" t="str">
        <f aca="true" t="shared" si="1" ref="F68:F79">CONCATENATE(B68,"              MHD: ",D68)</f>
        <v>GuG Mono              MHD: 2015-10</v>
      </c>
      <c r="G68" s="160">
        <v>100</v>
      </c>
      <c r="H68" s="250">
        <v>62.2</v>
      </c>
      <c r="I68" s="250">
        <v>78.1</v>
      </c>
      <c r="J68" s="160">
        <v>1</v>
      </c>
      <c r="K68" s="160">
        <v>11</v>
      </c>
      <c r="L68" s="160">
        <v>7</v>
      </c>
      <c r="M68" s="160">
        <f>AVERAGE(K68:L69)</f>
        <v>19.25</v>
      </c>
      <c r="N68" s="197">
        <v>26</v>
      </c>
      <c r="O68" s="197">
        <v>33</v>
      </c>
      <c r="P68" s="197">
        <v>11</v>
      </c>
      <c r="Q68" s="197">
        <v>7</v>
      </c>
      <c r="R68" s="277">
        <f>AVERAGE(H68:I69)</f>
        <v>57.625</v>
      </c>
    </row>
    <row r="69" spans="1:18" s="157" customFormat="1" ht="12.75">
      <c r="A69" s="160">
        <v>30</v>
      </c>
      <c r="B69" s="266" t="s">
        <v>30</v>
      </c>
      <c r="C69" s="252" t="s">
        <v>8</v>
      </c>
      <c r="D69" s="195" t="s">
        <v>378</v>
      </c>
      <c r="E69" s="254">
        <v>-1.4</v>
      </c>
      <c r="F69" s="196" t="str">
        <f t="shared" si="1"/>
        <v>GuG Mono              MHD: 2015-10</v>
      </c>
      <c r="G69" s="160">
        <v>10</v>
      </c>
      <c r="H69" s="250">
        <v>37.1</v>
      </c>
      <c r="I69" s="250">
        <v>53.1</v>
      </c>
      <c r="J69" s="160">
        <v>1</v>
      </c>
      <c r="K69" s="253">
        <v>26</v>
      </c>
      <c r="L69" s="253">
        <v>33</v>
      </c>
      <c r="M69" s="160">
        <f>AVERAGE(K68:L69)</f>
        <v>19.25</v>
      </c>
      <c r="N69" s="197">
        <v>26</v>
      </c>
      <c r="O69" s="197">
        <v>33</v>
      </c>
      <c r="P69" s="197">
        <v>11</v>
      </c>
      <c r="Q69" s="197">
        <v>7</v>
      </c>
      <c r="R69" s="277">
        <f>AVERAGE(H68:I69)</f>
        <v>57.625</v>
      </c>
    </row>
    <row r="70" spans="1:18" s="157" customFormat="1" ht="12.75">
      <c r="A70" s="153">
        <v>172</v>
      </c>
      <c r="B70" s="264" t="s">
        <v>36</v>
      </c>
      <c r="C70" s="265" t="s">
        <v>8</v>
      </c>
      <c r="D70" s="177" t="s">
        <v>356</v>
      </c>
      <c r="E70" s="241">
        <v>-1.1</v>
      </c>
      <c r="F70" s="176" t="str">
        <f t="shared" si="1"/>
        <v>VARTA US Army              MHD: 2016-12</v>
      </c>
      <c r="G70" s="156">
        <v>100</v>
      </c>
      <c r="H70" s="165">
        <v>62.3287834241377</v>
      </c>
      <c r="I70" s="165">
        <v>73.71090358902927</v>
      </c>
      <c r="J70" s="153">
        <v>4</v>
      </c>
      <c r="K70" s="153">
        <v>10</v>
      </c>
      <c r="L70" s="153">
        <v>18</v>
      </c>
      <c r="M70" s="153">
        <f>AVERAGE(K70:L71)</f>
        <v>15.75</v>
      </c>
      <c r="N70" s="178">
        <v>32</v>
      </c>
      <c r="O70" s="178">
        <v>3</v>
      </c>
      <c r="P70" s="178">
        <v>10</v>
      </c>
      <c r="Q70" s="178">
        <v>18</v>
      </c>
      <c r="R70" s="274">
        <f>AVERAGE(H70:I71)</f>
        <v>57.99179675329174</v>
      </c>
    </row>
    <row r="71" spans="1:18" s="251" customFormat="1" ht="12.75">
      <c r="A71" s="153">
        <v>47</v>
      </c>
      <c r="B71" s="264" t="s">
        <v>36</v>
      </c>
      <c r="C71" s="265" t="s">
        <v>8</v>
      </c>
      <c r="D71" s="177" t="s">
        <v>356</v>
      </c>
      <c r="E71" s="158">
        <v>-0.8</v>
      </c>
      <c r="F71" s="176" t="str">
        <f t="shared" si="1"/>
        <v>VARTA US Army              MHD: 2016-12</v>
      </c>
      <c r="G71" s="153">
        <v>10</v>
      </c>
      <c r="H71" s="165">
        <v>33.48</v>
      </c>
      <c r="I71" s="165">
        <v>62.4475</v>
      </c>
      <c r="J71" s="153">
        <v>4</v>
      </c>
      <c r="K71" s="168">
        <v>32</v>
      </c>
      <c r="L71" s="168">
        <v>3</v>
      </c>
      <c r="M71" s="153">
        <f>AVERAGE(K70:L71)</f>
        <v>15.75</v>
      </c>
      <c r="N71" s="178">
        <v>32</v>
      </c>
      <c r="O71" s="178">
        <v>3</v>
      </c>
      <c r="P71" s="178">
        <v>10</v>
      </c>
      <c r="Q71" s="178">
        <v>18</v>
      </c>
      <c r="R71" s="274">
        <f>AVERAGE(H70:I71)</f>
        <v>57.99179675329174</v>
      </c>
    </row>
    <row r="72" spans="1:18" s="251" customFormat="1" ht="12.75">
      <c r="A72" s="160">
        <v>132</v>
      </c>
      <c r="B72" s="266" t="s">
        <v>44</v>
      </c>
      <c r="C72" s="252" t="s">
        <v>8</v>
      </c>
      <c r="D72" s="195" t="s">
        <v>359</v>
      </c>
      <c r="E72" s="249">
        <v>10.3</v>
      </c>
      <c r="F72" s="196" t="str">
        <f t="shared" si="1"/>
        <v>VARTA High Energy              MHD: 2027-12</v>
      </c>
      <c r="G72" s="249">
        <v>100</v>
      </c>
      <c r="H72" s="250">
        <v>62.5825</v>
      </c>
      <c r="I72" s="250">
        <v>74.3275</v>
      </c>
      <c r="J72" s="160">
        <v>4</v>
      </c>
      <c r="K72" s="160">
        <v>9</v>
      </c>
      <c r="L72" s="160">
        <v>10</v>
      </c>
      <c r="M72" s="160">
        <f>AVERAGE(K72:L73)</f>
        <v>12.75</v>
      </c>
      <c r="N72" s="197">
        <v>27</v>
      </c>
      <c r="O72" s="197">
        <v>5</v>
      </c>
      <c r="P72" s="197">
        <v>9</v>
      </c>
      <c r="Q72" s="197">
        <v>10</v>
      </c>
      <c r="R72" s="275">
        <f>AVERAGE(H72:I73)</f>
        <v>58.976875</v>
      </c>
    </row>
    <row r="73" spans="1:18" s="244" customFormat="1" ht="12.75">
      <c r="A73" s="160">
        <v>78</v>
      </c>
      <c r="B73" s="266" t="s">
        <v>44</v>
      </c>
      <c r="C73" s="252" t="s">
        <v>8</v>
      </c>
      <c r="D73" s="195" t="s">
        <v>359</v>
      </c>
      <c r="E73" s="162">
        <v>10.3</v>
      </c>
      <c r="F73" s="196" t="str">
        <f t="shared" si="1"/>
        <v>VARTA High Energy              MHD: 2027-12</v>
      </c>
      <c r="G73" s="249">
        <v>10</v>
      </c>
      <c r="H73" s="250">
        <v>37.0275</v>
      </c>
      <c r="I73" s="250">
        <v>61.97</v>
      </c>
      <c r="J73" s="160">
        <v>4</v>
      </c>
      <c r="K73" s="253">
        <v>27</v>
      </c>
      <c r="L73" s="253">
        <v>5</v>
      </c>
      <c r="M73" s="160">
        <f>AVERAGE(K72:L73)</f>
        <v>12.75</v>
      </c>
      <c r="N73" s="197">
        <v>27</v>
      </c>
      <c r="O73" s="197">
        <v>5</v>
      </c>
      <c r="P73" s="197">
        <v>9</v>
      </c>
      <c r="Q73" s="197">
        <v>10</v>
      </c>
      <c r="R73" s="275">
        <f>AVERAGE(H72:I73)</f>
        <v>58.976875</v>
      </c>
    </row>
    <row r="74" spans="1:18" s="244" customFormat="1" ht="12.75">
      <c r="A74" s="153">
        <v>120</v>
      </c>
      <c r="B74" s="264" t="s">
        <v>39</v>
      </c>
      <c r="C74" s="265" t="s">
        <v>8</v>
      </c>
      <c r="D74" s="177" t="s">
        <v>364</v>
      </c>
      <c r="E74" s="155">
        <v>3.4</v>
      </c>
      <c r="F74" s="176" t="str">
        <f t="shared" si="1"/>
        <v>real,- Powerline              MHD: 2021-01</v>
      </c>
      <c r="G74" s="156">
        <v>100</v>
      </c>
      <c r="H74" s="165">
        <v>62.698508367205356</v>
      </c>
      <c r="I74" s="165">
        <v>78.85</v>
      </c>
      <c r="J74" s="153">
        <v>4</v>
      </c>
      <c r="K74" s="153">
        <v>8</v>
      </c>
      <c r="L74" s="153">
        <v>4</v>
      </c>
      <c r="M74" s="153">
        <f>AVERAGE(K74:L75)</f>
        <v>7.75</v>
      </c>
      <c r="N74" s="178">
        <v>5</v>
      </c>
      <c r="O74" s="178">
        <v>14</v>
      </c>
      <c r="P74" s="178">
        <v>8</v>
      </c>
      <c r="Q74" s="178">
        <v>4</v>
      </c>
      <c r="R74" s="276">
        <f>AVERAGE(H74:I75)</f>
        <v>60.689002091801335</v>
      </c>
    </row>
    <row r="75" spans="1:18" s="244" customFormat="1" ht="12.75">
      <c r="A75" s="153">
        <v>59</v>
      </c>
      <c r="B75" s="264" t="s">
        <v>39</v>
      </c>
      <c r="C75" s="265" t="s">
        <v>8</v>
      </c>
      <c r="D75" s="177" t="s">
        <v>364</v>
      </c>
      <c r="E75" s="155">
        <v>3.3</v>
      </c>
      <c r="F75" s="176" t="str">
        <f t="shared" si="1"/>
        <v>real,- Powerline              MHD: 2021-01</v>
      </c>
      <c r="G75" s="153">
        <v>10</v>
      </c>
      <c r="H75" s="165">
        <v>43.915</v>
      </c>
      <c r="I75" s="165">
        <v>57.2925</v>
      </c>
      <c r="J75" s="153">
        <v>4</v>
      </c>
      <c r="K75" s="168">
        <v>5</v>
      </c>
      <c r="L75" s="168">
        <v>14</v>
      </c>
      <c r="M75" s="153">
        <f>AVERAGE(K74:L75)</f>
        <v>7.75</v>
      </c>
      <c r="N75" s="178">
        <v>5</v>
      </c>
      <c r="O75" s="178">
        <v>14</v>
      </c>
      <c r="P75" s="178">
        <v>8</v>
      </c>
      <c r="Q75" s="178">
        <v>4</v>
      </c>
      <c r="R75" s="276">
        <f>AVERAGE(H74:I75)</f>
        <v>60.689002091801335</v>
      </c>
    </row>
    <row r="76" spans="1:18" s="157" customFormat="1" ht="12.75">
      <c r="A76" s="153">
        <v>156</v>
      </c>
      <c r="B76" s="264" t="s">
        <v>29</v>
      </c>
      <c r="C76" s="265" t="s">
        <v>8</v>
      </c>
      <c r="D76" s="177" t="s">
        <v>376</v>
      </c>
      <c r="E76" s="155">
        <v>4.2</v>
      </c>
      <c r="F76" s="176" t="str">
        <f t="shared" si="1"/>
        <v>GuG Powercell              MHD: 2022-01</v>
      </c>
      <c r="G76" s="156">
        <v>100</v>
      </c>
      <c r="H76" s="165">
        <v>63.0325</v>
      </c>
      <c r="I76" s="165">
        <v>78.36</v>
      </c>
      <c r="J76" s="153">
        <v>4</v>
      </c>
      <c r="K76" s="153">
        <v>7</v>
      </c>
      <c r="L76" s="153">
        <v>5</v>
      </c>
      <c r="M76" s="153">
        <f>AVERAGE(K76:L77)</f>
        <v>7.75</v>
      </c>
      <c r="N76" s="178">
        <v>6</v>
      </c>
      <c r="O76" s="178">
        <v>13</v>
      </c>
      <c r="P76" s="178">
        <v>7</v>
      </c>
      <c r="Q76" s="178">
        <v>5</v>
      </c>
      <c r="R76" s="276">
        <f>AVERAGE(H76:I77)</f>
        <v>60.60312499999999</v>
      </c>
    </row>
    <row r="77" spans="1:18" s="157" customFormat="1" ht="12.75">
      <c r="A77" s="153">
        <v>26</v>
      </c>
      <c r="B77" s="264" t="s">
        <v>29</v>
      </c>
      <c r="C77" s="265" t="s">
        <v>8</v>
      </c>
      <c r="D77" s="177" t="s">
        <v>376</v>
      </c>
      <c r="E77" s="155">
        <v>4.3</v>
      </c>
      <c r="F77" s="176" t="str">
        <f t="shared" si="1"/>
        <v>GuG Powercell              MHD: 2022-01</v>
      </c>
      <c r="G77" s="153">
        <v>10</v>
      </c>
      <c r="H77" s="165">
        <v>42.95</v>
      </c>
      <c r="I77" s="165">
        <v>58.07</v>
      </c>
      <c r="J77" s="153">
        <v>4</v>
      </c>
      <c r="K77" s="168">
        <v>6</v>
      </c>
      <c r="L77" s="168">
        <v>13</v>
      </c>
      <c r="M77" s="153">
        <f>AVERAGE(K76:L77)</f>
        <v>7.75</v>
      </c>
      <c r="N77" s="178">
        <v>6</v>
      </c>
      <c r="O77" s="178">
        <v>13</v>
      </c>
      <c r="P77" s="178">
        <v>7</v>
      </c>
      <c r="Q77" s="178">
        <v>5</v>
      </c>
      <c r="R77" s="276">
        <f>AVERAGE(H76:I77)</f>
        <v>60.60312499999999</v>
      </c>
    </row>
    <row r="78" spans="1:18" s="251" customFormat="1" ht="12.75">
      <c r="A78" s="153">
        <v>104</v>
      </c>
      <c r="B78" s="264" t="s">
        <v>52</v>
      </c>
      <c r="C78" s="265" t="s">
        <v>8</v>
      </c>
      <c r="D78" s="177" t="s">
        <v>372</v>
      </c>
      <c r="E78" s="155">
        <v>8</v>
      </c>
      <c r="F78" s="176" t="str">
        <f t="shared" si="1"/>
        <v>Panasonic Pro Power              MHD: 2025-01</v>
      </c>
      <c r="G78" s="156">
        <v>100</v>
      </c>
      <c r="H78" s="165">
        <v>63.1</v>
      </c>
      <c r="I78" s="165">
        <v>73.7</v>
      </c>
      <c r="J78" s="153">
        <v>1</v>
      </c>
      <c r="K78" s="153">
        <v>6</v>
      </c>
      <c r="L78" s="153">
        <v>20</v>
      </c>
      <c r="M78" s="153">
        <f>AVERAGE(K78:L79)</f>
        <v>12.25</v>
      </c>
      <c r="N78" s="178">
        <v>21</v>
      </c>
      <c r="O78" s="178">
        <v>2</v>
      </c>
      <c r="P78" s="178">
        <v>6</v>
      </c>
      <c r="Q78" s="178">
        <v>20</v>
      </c>
      <c r="R78" s="276">
        <f>AVERAGE(H78:I79)</f>
        <v>59.75000000000001</v>
      </c>
    </row>
    <row r="79" spans="1:18" s="251" customFormat="1" ht="12.75">
      <c r="A79" s="153">
        <v>98</v>
      </c>
      <c r="B79" s="264" t="s">
        <v>52</v>
      </c>
      <c r="C79" s="265" t="s">
        <v>8</v>
      </c>
      <c r="D79" s="177" t="s">
        <v>372</v>
      </c>
      <c r="E79" s="155">
        <v>8</v>
      </c>
      <c r="F79" s="176" t="str">
        <f t="shared" si="1"/>
        <v>Panasonic Pro Power              MHD: 2025-01</v>
      </c>
      <c r="G79" s="156">
        <v>10</v>
      </c>
      <c r="H79" s="165">
        <v>38.8</v>
      </c>
      <c r="I79" s="165">
        <v>63.4</v>
      </c>
      <c r="J79" s="153">
        <v>1</v>
      </c>
      <c r="K79" s="168">
        <v>21</v>
      </c>
      <c r="L79" s="168">
        <v>2</v>
      </c>
      <c r="M79" s="153">
        <f>AVERAGE(K78:L79)</f>
        <v>12.25</v>
      </c>
      <c r="N79" s="178">
        <v>21</v>
      </c>
      <c r="O79" s="178">
        <v>2</v>
      </c>
      <c r="P79" s="178">
        <v>6</v>
      </c>
      <c r="Q79" s="178">
        <v>20</v>
      </c>
      <c r="R79" s="276">
        <f>AVERAGE(H78:I79)</f>
        <v>59.75000000000001</v>
      </c>
    </row>
    <row r="80" spans="1:18" s="157" customFormat="1" ht="12.75">
      <c r="A80" s="153">
        <v>100</v>
      </c>
      <c r="B80" s="268" t="s">
        <v>28</v>
      </c>
      <c r="C80" s="265" t="s">
        <v>8</v>
      </c>
      <c r="D80" s="177" t="s">
        <v>381</v>
      </c>
      <c r="E80" s="155">
        <v>10</v>
      </c>
      <c r="F80" s="176" t="str">
        <f t="shared" si="0"/>
        <v>Energizer               MHD: 2026-12</v>
      </c>
      <c r="G80" s="153">
        <v>100</v>
      </c>
      <c r="H80" s="165">
        <v>63.7</v>
      </c>
      <c r="I80" s="165">
        <v>73.7</v>
      </c>
      <c r="J80" s="153">
        <v>1</v>
      </c>
      <c r="K80" s="153">
        <v>5</v>
      </c>
      <c r="L80" s="153">
        <v>19</v>
      </c>
      <c r="M80" s="153">
        <f>AVERAGE(K80:L81)</f>
        <v>14</v>
      </c>
      <c r="N80" s="178">
        <v>28</v>
      </c>
      <c r="O80" s="178">
        <v>4</v>
      </c>
      <c r="P80" s="178">
        <v>5</v>
      </c>
      <c r="Q80" s="178">
        <v>19</v>
      </c>
      <c r="R80" s="276">
        <f>AVERAGE(H80:I81)</f>
        <v>58.9</v>
      </c>
    </row>
    <row r="81" spans="1:18" s="157" customFormat="1" ht="12.75">
      <c r="A81" s="153">
        <v>25</v>
      </c>
      <c r="B81" s="268" t="s">
        <v>28</v>
      </c>
      <c r="C81" s="265" t="s">
        <v>8</v>
      </c>
      <c r="D81" s="177" t="s">
        <v>381</v>
      </c>
      <c r="E81" s="155">
        <v>10</v>
      </c>
      <c r="F81" s="176" t="str">
        <f aca="true" t="shared" si="2" ref="F81:F88">CONCATENATE(B81,"              MHD: ",D81)</f>
        <v>Energizer               MHD: 2026-12</v>
      </c>
      <c r="G81" s="153">
        <v>10</v>
      </c>
      <c r="H81" s="165">
        <v>36.1</v>
      </c>
      <c r="I81" s="165">
        <v>62.1</v>
      </c>
      <c r="J81" s="153">
        <v>1</v>
      </c>
      <c r="K81" s="168">
        <v>28</v>
      </c>
      <c r="L81" s="168">
        <v>4</v>
      </c>
      <c r="M81" s="153">
        <f>AVERAGE(K80:L81)</f>
        <v>14</v>
      </c>
      <c r="N81" s="178">
        <v>28</v>
      </c>
      <c r="O81" s="178">
        <v>4</v>
      </c>
      <c r="P81" s="178">
        <v>5</v>
      </c>
      <c r="Q81" s="178">
        <v>19</v>
      </c>
      <c r="R81" s="276">
        <f>AVERAGE(H80:I81)</f>
        <v>58.9</v>
      </c>
    </row>
    <row r="82" spans="1:18" s="251" customFormat="1" ht="12.75">
      <c r="A82" s="200">
        <v>180</v>
      </c>
      <c r="B82" s="271" t="s">
        <v>38</v>
      </c>
      <c r="C82" s="270" t="s">
        <v>8</v>
      </c>
      <c r="D82" s="207" t="s">
        <v>386</v>
      </c>
      <c r="E82" s="202">
        <v>4.5</v>
      </c>
      <c r="F82" s="203" t="str">
        <f t="shared" si="2"/>
        <v>Cardiocell Alkaline Plus              MHD: 2022-11</v>
      </c>
      <c r="G82" s="245">
        <v>100</v>
      </c>
      <c r="H82" s="242">
        <v>66.45</v>
      </c>
      <c r="I82" s="242">
        <v>80.2</v>
      </c>
      <c r="J82" s="200">
        <v>2</v>
      </c>
      <c r="K82" s="200">
        <v>2</v>
      </c>
      <c r="L82" s="200">
        <v>3</v>
      </c>
      <c r="M82" s="200">
        <f>AVERAGE(K81:L83)</f>
        <v>7.833333333333333</v>
      </c>
      <c r="N82" s="243">
        <v>4</v>
      </c>
      <c r="O82" s="243">
        <v>3</v>
      </c>
      <c r="P82" s="243">
        <v>3</v>
      </c>
      <c r="Q82" s="243">
        <v>4.5</v>
      </c>
      <c r="R82" s="278">
        <f>AVERAGE(H81:I83)</f>
        <v>64.51666666666667</v>
      </c>
    </row>
    <row r="83" spans="1:18" s="251" customFormat="1" ht="12.75">
      <c r="A83" s="200">
        <v>182</v>
      </c>
      <c r="B83" s="271" t="s">
        <v>38</v>
      </c>
      <c r="C83" s="270" t="s">
        <v>8</v>
      </c>
      <c r="D83" s="207" t="s">
        <v>387</v>
      </c>
      <c r="E83" s="202">
        <v>4.4</v>
      </c>
      <c r="F83" s="203" t="str">
        <f t="shared" si="2"/>
        <v>Cardiocell Alkaline Plus              MHD: 2022-10</v>
      </c>
      <c r="G83" s="245">
        <v>100</v>
      </c>
      <c r="H83" s="242">
        <v>64.05</v>
      </c>
      <c r="I83" s="242">
        <v>78.2</v>
      </c>
      <c r="J83" s="200">
        <v>2</v>
      </c>
      <c r="K83" s="200">
        <v>4</v>
      </c>
      <c r="L83" s="200">
        <v>6</v>
      </c>
      <c r="M83" s="200">
        <f>AVERAGE(K81:L83)</f>
        <v>7.833333333333333</v>
      </c>
      <c r="N83" s="243">
        <v>4</v>
      </c>
      <c r="O83" s="243">
        <v>3</v>
      </c>
      <c r="P83" s="243">
        <v>3</v>
      </c>
      <c r="Q83" s="243">
        <v>4.5</v>
      </c>
      <c r="R83" s="278">
        <f>AVERAGE(H81:I83)</f>
        <v>64.51666666666667</v>
      </c>
    </row>
    <row r="84" spans="1:18" s="244" customFormat="1" ht="12.75">
      <c r="A84" s="160">
        <v>160</v>
      </c>
      <c r="B84" s="266" t="s">
        <v>43</v>
      </c>
      <c r="C84" s="252" t="s">
        <v>8</v>
      </c>
      <c r="D84" s="195" t="s">
        <v>361</v>
      </c>
      <c r="E84" s="162">
        <v>6.3</v>
      </c>
      <c r="F84" s="196" t="str">
        <f t="shared" si="2"/>
        <v>Tecxus Alkaline Maximum              MHD: 2024-02</v>
      </c>
      <c r="G84" s="249">
        <v>100</v>
      </c>
      <c r="H84" s="250">
        <v>65.975</v>
      </c>
      <c r="I84" s="250">
        <v>82.525</v>
      </c>
      <c r="J84" s="160">
        <v>2</v>
      </c>
      <c r="K84" s="160">
        <v>3</v>
      </c>
      <c r="L84" s="160">
        <v>2</v>
      </c>
      <c r="M84" s="160">
        <f>AVERAGE(K84:L85)</f>
        <v>8.75</v>
      </c>
      <c r="N84" s="197">
        <v>1</v>
      </c>
      <c r="O84" s="197">
        <v>1</v>
      </c>
      <c r="P84" s="197">
        <v>3</v>
      </c>
      <c r="Q84" s="197">
        <v>2</v>
      </c>
      <c r="R84" s="277">
        <f>AVERAGE(H84:I85)</f>
        <v>61.838750000000005</v>
      </c>
    </row>
    <row r="85" spans="1:18" s="244" customFormat="1" ht="12.75">
      <c r="A85" s="200">
        <v>51</v>
      </c>
      <c r="B85" s="271" t="s">
        <v>38</v>
      </c>
      <c r="C85" s="270" t="s">
        <v>8</v>
      </c>
      <c r="D85" s="207" t="s">
        <v>388</v>
      </c>
      <c r="E85" s="202">
        <v>5.3</v>
      </c>
      <c r="F85" s="203" t="str">
        <f t="shared" si="2"/>
        <v>Cardiocell Alkaline Plus              MHD: 2022-12</v>
      </c>
      <c r="G85" s="200">
        <v>10</v>
      </c>
      <c r="H85" s="242">
        <v>44.6125</v>
      </c>
      <c r="I85" s="242">
        <v>54.2425</v>
      </c>
      <c r="J85" s="200">
        <v>4</v>
      </c>
      <c r="K85" s="246">
        <v>3</v>
      </c>
      <c r="L85" s="246">
        <v>27</v>
      </c>
      <c r="M85" s="200">
        <f>AVERAGE(K85:L87)</f>
        <v>5.666666666666667</v>
      </c>
      <c r="N85" s="243">
        <v>4</v>
      </c>
      <c r="O85" s="243">
        <v>3</v>
      </c>
      <c r="P85" s="243">
        <v>3</v>
      </c>
      <c r="Q85" s="243">
        <v>4.5</v>
      </c>
      <c r="R85" s="278">
        <f>AVERAGE(H85:I87)</f>
        <v>61.12833333333333</v>
      </c>
    </row>
    <row r="86" spans="1:18" s="244" customFormat="1" ht="12.75">
      <c r="A86" s="160">
        <v>77</v>
      </c>
      <c r="B86" s="266" t="s">
        <v>43</v>
      </c>
      <c r="C86" s="252" t="s">
        <v>8</v>
      </c>
      <c r="D86" s="195" t="s">
        <v>361</v>
      </c>
      <c r="E86" s="162">
        <v>6.4</v>
      </c>
      <c r="F86" s="196" t="str">
        <f t="shared" si="2"/>
        <v>Tecxus Alkaline Maximum              MHD: 2024-02</v>
      </c>
      <c r="G86" s="249">
        <v>10</v>
      </c>
      <c r="H86" s="250">
        <v>49.905</v>
      </c>
      <c r="I86" s="250">
        <v>66.08</v>
      </c>
      <c r="J86" s="160">
        <v>2</v>
      </c>
      <c r="K86" s="253">
        <v>1</v>
      </c>
      <c r="L86" s="253">
        <v>1</v>
      </c>
      <c r="M86" s="160">
        <f>AVERAGE(K85:L86)</f>
        <v>8</v>
      </c>
      <c r="N86" s="197">
        <v>1</v>
      </c>
      <c r="O86" s="197">
        <v>1</v>
      </c>
      <c r="P86" s="197">
        <v>3</v>
      </c>
      <c r="Q86" s="197">
        <v>2</v>
      </c>
      <c r="R86" s="277">
        <f>AVERAGE(H85:I86)</f>
        <v>53.709999999999994</v>
      </c>
    </row>
    <row r="87" spans="1:18" s="157" customFormat="1" ht="12.75">
      <c r="A87" s="153">
        <v>162</v>
      </c>
      <c r="B87" s="264" t="s">
        <v>43</v>
      </c>
      <c r="C87" s="265" t="s">
        <v>8</v>
      </c>
      <c r="D87" s="177" t="s">
        <v>362</v>
      </c>
      <c r="E87" s="155">
        <v>6.2</v>
      </c>
      <c r="F87" s="176" t="str">
        <f t="shared" si="2"/>
        <v>Tecxus Alkaline Maximum              MHD: 2024-01</v>
      </c>
      <c r="G87" s="156">
        <v>100</v>
      </c>
      <c r="H87" s="165">
        <v>68.7</v>
      </c>
      <c r="I87" s="165">
        <v>83.23</v>
      </c>
      <c r="J87" s="153">
        <v>1</v>
      </c>
      <c r="K87" s="153">
        <v>1</v>
      </c>
      <c r="L87" s="153">
        <v>1</v>
      </c>
      <c r="M87" s="153">
        <f>AVERAGE(K87:L88)</f>
        <v>3.5</v>
      </c>
      <c r="N87" s="178">
        <v>2</v>
      </c>
      <c r="O87" s="178">
        <v>10</v>
      </c>
      <c r="P87" s="178">
        <v>1</v>
      </c>
      <c r="Q87" s="178">
        <v>1</v>
      </c>
      <c r="R87" s="276">
        <f>AVERAGE(H87:I88)</f>
        <v>64.69125</v>
      </c>
    </row>
    <row r="88" spans="1:18" s="157" customFormat="1" ht="12.75">
      <c r="A88" s="153">
        <v>75</v>
      </c>
      <c r="B88" s="264" t="s">
        <v>43</v>
      </c>
      <c r="C88" s="265" t="s">
        <v>8</v>
      </c>
      <c r="D88" s="177" t="s">
        <v>362</v>
      </c>
      <c r="E88" s="155">
        <v>6.3</v>
      </c>
      <c r="F88" s="176" t="str">
        <f t="shared" si="2"/>
        <v>Tecxus Alkaline Maximum              MHD: 2024-01</v>
      </c>
      <c r="G88" s="156">
        <v>10</v>
      </c>
      <c r="H88" s="165">
        <v>45.6</v>
      </c>
      <c r="I88" s="165">
        <v>61.235</v>
      </c>
      <c r="J88" s="153">
        <v>2</v>
      </c>
      <c r="K88" s="168">
        <v>2</v>
      </c>
      <c r="L88" s="168">
        <v>10</v>
      </c>
      <c r="M88" s="153">
        <f>AVERAGE(K87:L88)</f>
        <v>3.5</v>
      </c>
      <c r="N88" s="178">
        <v>2</v>
      </c>
      <c r="O88" s="178">
        <v>10</v>
      </c>
      <c r="P88" s="178">
        <v>1</v>
      </c>
      <c r="Q88" s="178">
        <v>1</v>
      </c>
      <c r="R88" s="276">
        <f>AVERAGE(H87:I88)</f>
        <v>64.69125</v>
      </c>
    </row>
    <row r="89" spans="1:18" s="1" customFormat="1" ht="12.75">
      <c r="A89" s="7"/>
      <c r="B89" s="280"/>
      <c r="C89" s="48"/>
      <c r="D89" s="170"/>
      <c r="E89" s="29"/>
      <c r="F89" s="173"/>
      <c r="G89" s="35"/>
      <c r="H89" s="8"/>
      <c r="I89" s="8"/>
      <c r="J89" s="7"/>
      <c r="K89" s="403"/>
      <c r="L89" s="403"/>
      <c r="M89" s="7"/>
      <c r="N89" s="180"/>
      <c r="O89" s="180"/>
      <c r="P89" s="180"/>
      <c r="Q89" s="180"/>
      <c r="R89" s="404"/>
    </row>
    <row r="90" spans="1:18" s="1" customFormat="1" ht="15.75">
      <c r="A90" s="7"/>
      <c r="B90" s="280"/>
      <c r="C90" s="48"/>
      <c r="D90" s="170"/>
      <c r="E90" s="29"/>
      <c r="F90" s="405" t="s">
        <v>424</v>
      </c>
      <c r="G90" s="35"/>
      <c r="H90" s="8"/>
      <c r="I90" s="8"/>
      <c r="J90" s="7"/>
      <c r="K90" s="403"/>
      <c r="L90" s="403"/>
      <c r="M90" s="7"/>
      <c r="N90" s="180"/>
      <c r="O90" s="180"/>
      <c r="P90" s="180"/>
      <c r="Q90" s="180"/>
      <c r="R90" s="404"/>
    </row>
    <row r="91" spans="1:18" s="1" customFormat="1" ht="12.75">
      <c r="A91" s="7"/>
      <c r="B91" s="280"/>
      <c r="C91" s="48"/>
      <c r="D91" s="170"/>
      <c r="E91" s="29"/>
      <c r="F91" s="173"/>
      <c r="G91" s="35"/>
      <c r="H91" s="8"/>
      <c r="I91" s="8"/>
      <c r="J91" s="7"/>
      <c r="K91" s="403"/>
      <c r="L91" s="403"/>
      <c r="M91" s="7"/>
      <c r="N91" s="180"/>
      <c r="O91" s="180"/>
      <c r="P91" s="180"/>
      <c r="Q91" s="180"/>
      <c r="R91" s="404"/>
    </row>
    <row r="92" spans="1:18" ht="12.75">
      <c r="A92" s="2">
        <v>213</v>
      </c>
      <c r="E92" s="41">
        <v>-2.9</v>
      </c>
      <c r="F92" s="174" t="s">
        <v>423</v>
      </c>
      <c r="G92" s="3">
        <v>100</v>
      </c>
      <c r="H92" s="2">
        <v>9.86</v>
      </c>
      <c r="I92" s="2">
        <v>15.98</v>
      </c>
      <c r="J92" s="2">
        <v>4</v>
      </c>
      <c r="R92" s="289">
        <f>AVERAGE(H92:I93)</f>
        <v>6.7075</v>
      </c>
    </row>
    <row r="93" spans="1:18" ht="12.75">
      <c r="A93" s="2">
        <v>217</v>
      </c>
      <c r="E93" s="41">
        <v>-2.9</v>
      </c>
      <c r="F93" s="174" t="s">
        <v>423</v>
      </c>
      <c r="G93" s="3">
        <v>10</v>
      </c>
      <c r="H93" s="2">
        <v>0.27</v>
      </c>
      <c r="I93" s="2">
        <v>0.72</v>
      </c>
      <c r="J93" s="2">
        <v>4</v>
      </c>
      <c r="R93" s="289">
        <f>AVERAGE(H92:I93)</f>
        <v>6.7075</v>
      </c>
    </row>
    <row r="96" ht="12.75">
      <c r="H96" s="1"/>
    </row>
    <row r="97" ht="12.75">
      <c r="H97" s="1"/>
    </row>
    <row r="98" ht="12.75">
      <c r="H98" s="1"/>
    </row>
  </sheetData>
  <sheetProtection/>
  <mergeCells count="1">
    <mergeCell ref="A1:Q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49">
      <selection activeCell="O53" sqref="O53"/>
    </sheetView>
  </sheetViews>
  <sheetFormatPr defaultColWidth="11.421875" defaultRowHeight="12.75"/>
  <cols>
    <col min="1" max="1" width="8.00390625" style="2" customWidth="1"/>
    <col min="2" max="2" width="16.7109375" style="273" customWidth="1"/>
    <col min="3" max="3" width="5.140625" style="171" customWidth="1"/>
    <col min="4" max="4" width="18.00390625" style="171" customWidth="1"/>
    <col min="5" max="5" width="12.28125" style="3" customWidth="1"/>
    <col min="6" max="6" width="49.00390625" style="174" customWidth="1"/>
    <col min="7" max="11" width="11.421875" style="2" customWidth="1"/>
    <col min="12" max="12" width="8.28125" style="188" customWidth="1"/>
    <col min="13" max="13" width="11.421875" style="190" customWidth="1"/>
    <col min="14" max="14" width="11.421875" style="35" customWidth="1"/>
    <col min="15" max="16384" width="11.421875" style="1" customWidth="1"/>
  </cols>
  <sheetData>
    <row r="1" spans="2:13" ht="46.5" customHeight="1">
      <c r="B1" s="390" t="s">
        <v>415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</row>
    <row r="2" spans="1:14" ht="63.75">
      <c r="A2" s="19" t="s">
        <v>294</v>
      </c>
      <c r="B2" s="262" t="s">
        <v>0</v>
      </c>
      <c r="C2" s="263" t="s">
        <v>307</v>
      </c>
      <c r="D2" s="19" t="s">
        <v>1</v>
      </c>
      <c r="E2" s="19" t="s">
        <v>275</v>
      </c>
      <c r="F2" s="19" t="s">
        <v>397</v>
      </c>
      <c r="G2" s="19" t="s">
        <v>399</v>
      </c>
      <c r="H2" s="19" t="s">
        <v>400</v>
      </c>
      <c r="I2" s="19" t="s">
        <v>401</v>
      </c>
      <c r="J2" s="19" t="s">
        <v>402</v>
      </c>
      <c r="K2" s="19" t="s">
        <v>410</v>
      </c>
      <c r="L2" s="185" t="s">
        <v>407</v>
      </c>
      <c r="M2" s="183" t="s">
        <v>408</v>
      </c>
      <c r="N2" s="19" t="s">
        <v>417</v>
      </c>
    </row>
    <row r="3" spans="1:14" s="7" customFormat="1" ht="12.75">
      <c r="A3" s="153">
        <v>160</v>
      </c>
      <c r="B3" s="264" t="s">
        <v>43</v>
      </c>
      <c r="C3" s="177" t="s">
        <v>361</v>
      </c>
      <c r="D3" s="154" t="s">
        <v>8</v>
      </c>
      <c r="E3" s="155">
        <v>6.3</v>
      </c>
      <c r="F3" s="176" t="str">
        <f aca="true" t="shared" si="0" ref="F3:F42">CONCATENATE(B3,"              MHD: ",C3)</f>
        <v>Tecxus Alkaline Maximum              MHD: 2024-02</v>
      </c>
      <c r="G3" s="178">
        <v>1</v>
      </c>
      <c r="H3" s="178">
        <v>1</v>
      </c>
      <c r="I3" s="178">
        <v>3</v>
      </c>
      <c r="J3" s="178">
        <v>2</v>
      </c>
      <c r="K3" s="178">
        <f>SUM(G3:J3)</f>
        <v>7</v>
      </c>
      <c r="L3" s="193">
        <v>1</v>
      </c>
      <c r="M3" s="194">
        <v>4</v>
      </c>
      <c r="N3" s="274">
        <v>66.1</v>
      </c>
    </row>
    <row r="4" spans="1:14" s="7" customFormat="1" ht="12.75">
      <c r="A4" s="153">
        <v>162</v>
      </c>
      <c r="B4" s="264" t="s">
        <v>43</v>
      </c>
      <c r="C4" s="177" t="s">
        <v>362</v>
      </c>
      <c r="D4" s="154" t="s">
        <v>8</v>
      </c>
      <c r="E4" s="155">
        <v>6.2</v>
      </c>
      <c r="F4" s="176" t="str">
        <f t="shared" si="0"/>
        <v>Tecxus Alkaline Maximum              MHD: 2024-01</v>
      </c>
      <c r="G4" s="178">
        <v>2</v>
      </c>
      <c r="H4" s="178">
        <v>10</v>
      </c>
      <c r="I4" s="178">
        <v>1</v>
      </c>
      <c r="J4" s="178">
        <v>1</v>
      </c>
      <c r="K4" s="178">
        <f>SUM(G4:J4)</f>
        <v>14</v>
      </c>
      <c r="L4" s="193">
        <v>2</v>
      </c>
      <c r="M4" s="194">
        <v>4</v>
      </c>
      <c r="N4" s="274">
        <v>64.7</v>
      </c>
    </row>
    <row r="5" spans="1:14" s="7" customFormat="1" ht="25.5">
      <c r="A5" s="7">
        <v>51</v>
      </c>
      <c r="B5" s="280" t="s">
        <v>38</v>
      </c>
      <c r="C5" s="170" t="s">
        <v>406</v>
      </c>
      <c r="D5" s="4" t="s">
        <v>8</v>
      </c>
      <c r="E5" s="29">
        <v>5.3</v>
      </c>
      <c r="F5" s="173" t="str">
        <f t="shared" si="0"/>
        <v>Cardiocell Alkaline Plus              MHD: 2022-10 bis -12 (Gemisch)</v>
      </c>
      <c r="G5" s="179">
        <v>4</v>
      </c>
      <c r="H5" s="179">
        <v>3</v>
      </c>
      <c r="I5" s="179">
        <v>3</v>
      </c>
      <c r="J5" s="179">
        <v>4.5</v>
      </c>
      <c r="K5" s="180">
        <f aca="true" t="shared" si="1" ref="K5:K42">SUM(G5:J5)</f>
        <v>14.5</v>
      </c>
      <c r="L5" s="186">
        <v>3</v>
      </c>
      <c r="M5" s="184">
        <v>8</v>
      </c>
      <c r="N5" s="286">
        <v>64.6</v>
      </c>
    </row>
    <row r="6" spans="1:14" s="7" customFormat="1" ht="12.75">
      <c r="A6" s="9">
        <v>156</v>
      </c>
      <c r="B6" s="280" t="s">
        <v>29</v>
      </c>
      <c r="C6" s="172" t="s">
        <v>376</v>
      </c>
      <c r="D6" s="4" t="s">
        <v>8</v>
      </c>
      <c r="E6" s="29">
        <v>4.2</v>
      </c>
      <c r="F6" s="173" t="str">
        <f t="shared" si="0"/>
        <v>GuG Powercell              MHD: 2022-01</v>
      </c>
      <c r="G6" s="175">
        <v>6</v>
      </c>
      <c r="H6" s="175">
        <v>13</v>
      </c>
      <c r="I6" s="175">
        <v>7</v>
      </c>
      <c r="J6" s="175">
        <v>5</v>
      </c>
      <c r="K6" s="180">
        <f t="shared" si="1"/>
        <v>31</v>
      </c>
      <c r="L6" s="186">
        <v>4</v>
      </c>
      <c r="M6" s="184">
        <v>8</v>
      </c>
      <c r="N6" s="286">
        <v>60.6</v>
      </c>
    </row>
    <row r="7" spans="1:14" s="7" customFormat="1" ht="12.75">
      <c r="A7" s="9">
        <v>120</v>
      </c>
      <c r="B7" s="273" t="s">
        <v>39</v>
      </c>
      <c r="C7" s="172" t="s">
        <v>364</v>
      </c>
      <c r="D7" s="4" t="s">
        <v>8</v>
      </c>
      <c r="E7" s="29">
        <v>3.4</v>
      </c>
      <c r="F7" s="173" t="str">
        <f t="shared" si="0"/>
        <v>real,- Powerline              MHD: 2021-01</v>
      </c>
      <c r="G7" s="175">
        <v>5</v>
      </c>
      <c r="H7" s="175">
        <v>14</v>
      </c>
      <c r="I7" s="175">
        <v>8</v>
      </c>
      <c r="J7" s="175">
        <v>4</v>
      </c>
      <c r="K7" s="180">
        <f t="shared" si="1"/>
        <v>31</v>
      </c>
      <c r="L7" s="186">
        <v>4</v>
      </c>
      <c r="M7" s="184">
        <v>8</v>
      </c>
      <c r="N7" s="286">
        <v>60.7</v>
      </c>
    </row>
    <row r="8" spans="1:14" ht="12.75">
      <c r="A8" s="9">
        <v>104</v>
      </c>
      <c r="B8" s="273" t="s">
        <v>52</v>
      </c>
      <c r="C8" s="172" t="s">
        <v>372</v>
      </c>
      <c r="D8" s="4" t="s">
        <v>8</v>
      </c>
      <c r="E8" s="29">
        <v>8</v>
      </c>
      <c r="F8" s="173" t="str">
        <f t="shared" si="0"/>
        <v>Panasonic Pro Power              MHD: 2025-01</v>
      </c>
      <c r="G8" s="175">
        <v>21</v>
      </c>
      <c r="H8" s="175">
        <v>2</v>
      </c>
      <c r="I8" s="175">
        <v>6</v>
      </c>
      <c r="J8" s="175">
        <v>20</v>
      </c>
      <c r="K8" s="180">
        <f t="shared" si="1"/>
        <v>49</v>
      </c>
      <c r="L8" s="186">
        <v>5</v>
      </c>
      <c r="M8" s="191">
        <v>2</v>
      </c>
      <c r="N8" s="287">
        <v>59.8</v>
      </c>
    </row>
    <row r="9" spans="1:14" ht="12.75">
      <c r="A9" s="9">
        <v>132</v>
      </c>
      <c r="B9" s="273" t="s">
        <v>44</v>
      </c>
      <c r="C9" s="172" t="s">
        <v>359</v>
      </c>
      <c r="D9" s="4" t="s">
        <v>8</v>
      </c>
      <c r="E9" s="3">
        <v>10.3</v>
      </c>
      <c r="F9" s="173" t="str">
        <f t="shared" si="0"/>
        <v>VARTA High Energy              MHD: 2027-12</v>
      </c>
      <c r="G9" s="175">
        <v>27</v>
      </c>
      <c r="H9" s="175">
        <v>5</v>
      </c>
      <c r="I9" s="175">
        <v>9</v>
      </c>
      <c r="J9" s="175">
        <v>10</v>
      </c>
      <c r="K9" s="180">
        <f t="shared" si="1"/>
        <v>51</v>
      </c>
      <c r="L9" s="186">
        <v>6</v>
      </c>
      <c r="M9" s="192">
        <v>8</v>
      </c>
      <c r="N9" s="287">
        <v>59</v>
      </c>
    </row>
    <row r="10" spans="1:14" ht="12.75">
      <c r="A10" s="9">
        <v>148</v>
      </c>
      <c r="B10" s="273" t="s">
        <v>37</v>
      </c>
      <c r="C10" s="172" t="s">
        <v>374</v>
      </c>
      <c r="D10" s="4" t="s">
        <v>8</v>
      </c>
      <c r="E10" s="29">
        <v>2.7</v>
      </c>
      <c r="F10" s="173" t="str">
        <f t="shared" si="0"/>
        <v>Mediarange Premium Alkaline              MHD: 2020-07</v>
      </c>
      <c r="G10" s="175">
        <v>10</v>
      </c>
      <c r="H10" s="175">
        <v>20</v>
      </c>
      <c r="I10" s="175">
        <v>14</v>
      </c>
      <c r="J10" s="175">
        <v>8</v>
      </c>
      <c r="K10" s="180">
        <f t="shared" si="1"/>
        <v>52</v>
      </c>
      <c r="L10" s="186">
        <v>7</v>
      </c>
      <c r="M10" s="192">
        <v>8</v>
      </c>
      <c r="N10" s="287">
        <v>58.6</v>
      </c>
    </row>
    <row r="11" spans="1:14" ht="12.75">
      <c r="A11" s="9">
        <v>100</v>
      </c>
      <c r="B11" s="272" t="s">
        <v>28</v>
      </c>
      <c r="C11" s="172" t="s">
        <v>381</v>
      </c>
      <c r="D11" s="4" t="s">
        <v>8</v>
      </c>
      <c r="E11" s="29">
        <v>10</v>
      </c>
      <c r="F11" s="173" t="str">
        <f t="shared" si="0"/>
        <v>Energizer               MHD: 2026-12</v>
      </c>
      <c r="G11" s="175">
        <v>28</v>
      </c>
      <c r="H11" s="175">
        <v>4</v>
      </c>
      <c r="I11" s="175">
        <v>5</v>
      </c>
      <c r="J11" s="175">
        <v>19</v>
      </c>
      <c r="K11" s="180">
        <f t="shared" si="1"/>
        <v>56</v>
      </c>
      <c r="L11" s="186">
        <v>8</v>
      </c>
      <c r="M11" s="192">
        <v>2</v>
      </c>
      <c r="N11" s="287">
        <v>58.9</v>
      </c>
    </row>
    <row r="12" spans="1:14" ht="25.5">
      <c r="A12" s="200">
        <v>124</v>
      </c>
      <c r="B12" s="281" t="s">
        <v>26</v>
      </c>
      <c r="C12" s="207" t="s">
        <v>383</v>
      </c>
      <c r="D12" s="201" t="s">
        <v>8</v>
      </c>
      <c r="E12" s="202">
        <v>2.6</v>
      </c>
      <c r="F12" s="203" t="str">
        <f t="shared" si="0"/>
        <v>Duracell Original Equipment Accessory              MHD: 2020-03</v>
      </c>
      <c r="G12" s="204">
        <v>4</v>
      </c>
      <c r="H12" s="204">
        <v>11</v>
      </c>
      <c r="I12" s="204">
        <v>17</v>
      </c>
      <c r="J12" s="204">
        <v>28</v>
      </c>
      <c r="K12" s="204">
        <f t="shared" si="1"/>
        <v>60</v>
      </c>
      <c r="L12" s="205">
        <v>9</v>
      </c>
      <c r="M12" s="206">
        <v>8</v>
      </c>
      <c r="N12" s="290">
        <v>59</v>
      </c>
    </row>
    <row r="13" spans="1:14" ht="12.75">
      <c r="A13" s="7">
        <v>96</v>
      </c>
      <c r="B13" s="280" t="s">
        <v>416</v>
      </c>
      <c r="C13" s="170" t="s">
        <v>385</v>
      </c>
      <c r="D13" s="4" t="s">
        <v>8</v>
      </c>
      <c r="E13" s="31">
        <v>-5.8</v>
      </c>
      <c r="F13" s="173" t="str">
        <f t="shared" si="0"/>
        <v>Daimon (Conrad Electronic)              MHD: 2011-03</v>
      </c>
      <c r="G13" s="179">
        <v>30</v>
      </c>
      <c r="H13" s="179">
        <v>31</v>
      </c>
      <c r="I13" s="181" t="s">
        <v>403</v>
      </c>
      <c r="J13" s="181" t="s">
        <v>403</v>
      </c>
      <c r="K13" s="180">
        <f t="shared" si="1"/>
        <v>61</v>
      </c>
      <c r="L13" s="186">
        <v>10</v>
      </c>
      <c r="M13" s="191">
        <v>1</v>
      </c>
      <c r="N13" s="288">
        <v>44.6</v>
      </c>
    </row>
    <row r="14" spans="1:14" ht="12.75">
      <c r="A14" s="7">
        <v>136</v>
      </c>
      <c r="B14" s="282" t="s">
        <v>27</v>
      </c>
      <c r="C14" s="170" t="s">
        <v>359</v>
      </c>
      <c r="D14" s="4" t="s">
        <v>8</v>
      </c>
      <c r="E14" s="29">
        <v>10.3</v>
      </c>
      <c r="F14" s="173" t="str">
        <f t="shared" si="0"/>
        <v>Energizer Industrial              MHD: 2027-12</v>
      </c>
      <c r="G14" s="180">
        <v>13</v>
      </c>
      <c r="H14" s="180">
        <v>7</v>
      </c>
      <c r="I14" s="180">
        <v>13</v>
      </c>
      <c r="J14" s="180">
        <v>29</v>
      </c>
      <c r="K14" s="180">
        <f t="shared" si="1"/>
        <v>62</v>
      </c>
      <c r="L14" s="186">
        <v>11</v>
      </c>
      <c r="M14" s="192">
        <v>8</v>
      </c>
      <c r="N14" s="287">
        <v>58.9</v>
      </c>
    </row>
    <row r="15" spans="1:14" ht="12.75">
      <c r="A15" s="7">
        <v>172</v>
      </c>
      <c r="B15" s="280" t="s">
        <v>36</v>
      </c>
      <c r="C15" s="170" t="s">
        <v>356</v>
      </c>
      <c r="D15" s="4" t="s">
        <v>8</v>
      </c>
      <c r="E15" s="70">
        <v>-1.1</v>
      </c>
      <c r="F15" s="173" t="str">
        <f t="shared" si="0"/>
        <v>VARTA US Army              MHD: 2016-12</v>
      </c>
      <c r="G15" s="175">
        <v>32</v>
      </c>
      <c r="H15" s="175">
        <v>3</v>
      </c>
      <c r="I15" s="175">
        <v>10</v>
      </c>
      <c r="J15" s="175">
        <v>18</v>
      </c>
      <c r="K15" s="180">
        <f t="shared" si="1"/>
        <v>63</v>
      </c>
      <c r="L15" s="186">
        <v>12</v>
      </c>
      <c r="M15" s="191">
        <v>8</v>
      </c>
      <c r="N15" s="287">
        <v>58</v>
      </c>
    </row>
    <row r="16" spans="1:14" ht="12.75">
      <c r="A16" s="7">
        <v>192</v>
      </c>
      <c r="B16" s="280" t="s">
        <v>34</v>
      </c>
      <c r="C16" s="170" t="s">
        <v>396</v>
      </c>
      <c r="D16" s="4" t="s">
        <v>8</v>
      </c>
      <c r="E16" s="29">
        <v>3.8</v>
      </c>
      <c r="F16" s="173" t="str">
        <f t="shared" si="0"/>
        <v>Amazon Basics Alkaline              MHD: 2022-02</v>
      </c>
      <c r="G16" s="175">
        <v>7</v>
      </c>
      <c r="H16" s="175">
        <v>28</v>
      </c>
      <c r="I16" s="175">
        <v>20</v>
      </c>
      <c r="J16" s="175">
        <v>9</v>
      </c>
      <c r="K16" s="180">
        <f t="shared" si="1"/>
        <v>64</v>
      </c>
      <c r="L16" s="186">
        <v>13</v>
      </c>
      <c r="M16" s="191">
        <v>8</v>
      </c>
      <c r="N16" s="287">
        <v>58.2</v>
      </c>
    </row>
    <row r="17" spans="1:14" ht="12.75">
      <c r="A17" s="214">
        <v>144</v>
      </c>
      <c r="B17" s="283" t="s">
        <v>23</v>
      </c>
      <c r="C17" s="216" t="s">
        <v>390</v>
      </c>
      <c r="D17" s="215" t="s">
        <v>8</v>
      </c>
      <c r="E17" s="217">
        <v>5.8</v>
      </c>
      <c r="F17" s="218" t="str">
        <f t="shared" si="0"/>
        <v>Camelion Plus Alkaline              MHD: 2023-06</v>
      </c>
      <c r="G17" s="219">
        <v>11</v>
      </c>
      <c r="H17" s="219">
        <v>16</v>
      </c>
      <c r="I17" s="219">
        <v>24</v>
      </c>
      <c r="J17" s="219">
        <v>14</v>
      </c>
      <c r="K17" s="219">
        <f t="shared" si="1"/>
        <v>65</v>
      </c>
      <c r="L17" s="220">
        <v>14</v>
      </c>
      <c r="M17" s="221">
        <v>8</v>
      </c>
      <c r="N17" s="291">
        <v>57.8</v>
      </c>
    </row>
    <row r="18" spans="1:14" ht="12.75">
      <c r="A18" s="7">
        <v>204</v>
      </c>
      <c r="B18" s="280" t="s">
        <v>274</v>
      </c>
      <c r="C18" s="170" t="s">
        <v>392</v>
      </c>
      <c r="D18" s="4" t="s">
        <v>8</v>
      </c>
      <c r="E18" s="29">
        <v>3.3</v>
      </c>
      <c r="F18" s="173" t="str">
        <f t="shared" si="0"/>
        <v>Ansmann Industrial              MHD: 2021-11</v>
      </c>
      <c r="G18" s="180">
        <v>12</v>
      </c>
      <c r="H18" s="180">
        <v>17</v>
      </c>
      <c r="I18" s="180">
        <v>21</v>
      </c>
      <c r="J18" s="180">
        <v>21</v>
      </c>
      <c r="K18" s="180">
        <f t="shared" si="1"/>
        <v>71</v>
      </c>
      <c r="L18" s="186">
        <v>15</v>
      </c>
      <c r="M18" s="191">
        <v>8</v>
      </c>
      <c r="N18" s="287">
        <v>57.6</v>
      </c>
    </row>
    <row r="19" spans="1:14" ht="25.5">
      <c r="A19" s="200">
        <v>99</v>
      </c>
      <c r="B19" s="281" t="s">
        <v>26</v>
      </c>
      <c r="C19" s="207" t="s">
        <v>382</v>
      </c>
      <c r="D19" s="201" t="s">
        <v>8</v>
      </c>
      <c r="E19" s="202">
        <v>1.2</v>
      </c>
      <c r="F19" s="203" t="str">
        <f t="shared" si="0"/>
        <v>Duracell Original Equipment Accessory              MHD: 2018-03</v>
      </c>
      <c r="G19" s="204">
        <v>8</v>
      </c>
      <c r="H19" s="204">
        <v>18</v>
      </c>
      <c r="I19" s="204">
        <v>12</v>
      </c>
      <c r="J19" s="204">
        <v>34</v>
      </c>
      <c r="K19" s="204">
        <f t="shared" si="1"/>
        <v>72</v>
      </c>
      <c r="L19" s="205">
        <v>16</v>
      </c>
      <c r="M19" s="206">
        <v>2</v>
      </c>
      <c r="N19" s="290">
        <v>56.2</v>
      </c>
    </row>
    <row r="20" spans="1:14" ht="12.75">
      <c r="A20" s="7">
        <v>140</v>
      </c>
      <c r="B20" s="280" t="s">
        <v>40</v>
      </c>
      <c r="C20" s="170" t="s">
        <v>377</v>
      </c>
      <c r="D20" s="4" t="s">
        <v>8</v>
      </c>
      <c r="E20" s="29">
        <v>4.7</v>
      </c>
      <c r="F20" s="173" t="str">
        <f t="shared" si="0"/>
        <v>Lidl Aerocell              MHD: 2022-04</v>
      </c>
      <c r="G20" s="180">
        <v>25</v>
      </c>
      <c r="H20" s="180">
        <v>8</v>
      </c>
      <c r="I20" s="180">
        <v>15</v>
      </c>
      <c r="J20" s="180">
        <v>26</v>
      </c>
      <c r="K20" s="180">
        <f t="shared" si="1"/>
        <v>74</v>
      </c>
      <c r="L20" s="186">
        <v>17</v>
      </c>
      <c r="M20" s="191">
        <v>8</v>
      </c>
      <c r="N20" s="287">
        <v>58.1</v>
      </c>
    </row>
    <row r="21" spans="1:14" ht="12.75">
      <c r="A21" s="7">
        <v>152</v>
      </c>
      <c r="B21" s="280" t="s">
        <v>46</v>
      </c>
      <c r="C21" s="170" t="s">
        <v>371</v>
      </c>
      <c r="D21" s="4" t="s">
        <v>8</v>
      </c>
      <c r="E21" s="29">
        <v>4.1</v>
      </c>
      <c r="F21" s="173" t="str">
        <f t="shared" si="0"/>
        <v>Pearl Super Alkaline              MHD: 2021-12</v>
      </c>
      <c r="G21" s="180">
        <v>14</v>
      </c>
      <c r="H21" s="180">
        <v>19</v>
      </c>
      <c r="I21" s="180">
        <v>27</v>
      </c>
      <c r="J21" s="180">
        <v>15</v>
      </c>
      <c r="K21" s="180">
        <f t="shared" si="1"/>
        <v>75</v>
      </c>
      <c r="L21" s="186">
        <v>18</v>
      </c>
      <c r="M21" s="191">
        <v>8</v>
      </c>
      <c r="N21" s="287">
        <v>57</v>
      </c>
    </row>
    <row r="22" spans="1:14" ht="12.75">
      <c r="A22" s="7">
        <v>107</v>
      </c>
      <c r="B22" s="280" t="s">
        <v>53</v>
      </c>
      <c r="C22" s="170" t="s">
        <v>358</v>
      </c>
      <c r="D22" s="4" t="s">
        <v>8</v>
      </c>
      <c r="E22" s="29">
        <v>9.5</v>
      </c>
      <c r="F22" s="173" t="str">
        <f t="shared" si="0"/>
        <v>VARTA Industrial              MHD: 2026-06</v>
      </c>
      <c r="G22" s="180">
        <v>34</v>
      </c>
      <c r="H22" s="180">
        <v>6</v>
      </c>
      <c r="I22" s="180">
        <v>19</v>
      </c>
      <c r="J22" s="180">
        <v>16</v>
      </c>
      <c r="K22" s="180">
        <f t="shared" si="1"/>
        <v>75</v>
      </c>
      <c r="L22" s="186">
        <v>18</v>
      </c>
      <c r="M22" s="191">
        <v>2</v>
      </c>
      <c r="N22" s="287">
        <v>56.9</v>
      </c>
    </row>
    <row r="23" spans="1:14" ht="12.75">
      <c r="A23" s="9">
        <v>102</v>
      </c>
      <c r="B23" s="280" t="s">
        <v>30</v>
      </c>
      <c r="C23" s="170" t="s">
        <v>378</v>
      </c>
      <c r="D23" s="4" t="s">
        <v>8</v>
      </c>
      <c r="E23" s="31">
        <v>-1.3</v>
      </c>
      <c r="F23" s="173" t="str">
        <f t="shared" si="0"/>
        <v>GuG Mono              MHD: 2015-10</v>
      </c>
      <c r="G23" s="175">
        <v>26</v>
      </c>
      <c r="H23" s="175">
        <v>33</v>
      </c>
      <c r="I23" s="175">
        <v>11</v>
      </c>
      <c r="J23" s="175">
        <v>7</v>
      </c>
      <c r="K23" s="180">
        <f t="shared" si="1"/>
        <v>77</v>
      </c>
      <c r="L23" s="186">
        <v>19</v>
      </c>
      <c r="M23" s="191">
        <v>2</v>
      </c>
      <c r="N23" s="287">
        <v>57.6</v>
      </c>
    </row>
    <row r="24" spans="1:14" ht="12.75">
      <c r="A24" s="7">
        <v>103</v>
      </c>
      <c r="B24" s="182" t="s">
        <v>7</v>
      </c>
      <c r="C24" s="170" t="s">
        <v>376</v>
      </c>
      <c r="D24" s="4" t="s">
        <v>8</v>
      </c>
      <c r="E24" s="30" t="s">
        <v>404</v>
      </c>
      <c r="F24" s="173" t="str">
        <f t="shared" si="0"/>
        <v>Maxell Alkaline              MHD: 2022-01</v>
      </c>
      <c r="G24" s="179">
        <v>20</v>
      </c>
      <c r="H24" s="179">
        <v>12</v>
      </c>
      <c r="I24" s="179">
        <v>28</v>
      </c>
      <c r="J24" s="179">
        <v>20</v>
      </c>
      <c r="K24" s="180">
        <f t="shared" si="1"/>
        <v>80</v>
      </c>
      <c r="L24" s="186">
        <v>20</v>
      </c>
      <c r="M24" s="191">
        <v>10</v>
      </c>
      <c r="N24" s="287">
        <v>60.2</v>
      </c>
    </row>
    <row r="25" spans="1:14" ht="25.5">
      <c r="A25" s="166">
        <v>95</v>
      </c>
      <c r="B25" s="285" t="s">
        <v>48</v>
      </c>
      <c r="C25" s="208" t="s">
        <v>409</v>
      </c>
      <c r="D25" s="167" t="s">
        <v>8</v>
      </c>
      <c r="E25" s="209">
        <v>1.5</v>
      </c>
      <c r="F25" s="210" t="str">
        <f t="shared" si="0"/>
        <v>Ansmann Alkaline              MHD: 2019-03 bis 2025-02 (Gemisch)</v>
      </c>
      <c r="G25" s="211">
        <v>16.5</v>
      </c>
      <c r="H25" s="211">
        <v>23</v>
      </c>
      <c r="I25" s="211">
        <v>29</v>
      </c>
      <c r="J25" s="211">
        <v>12</v>
      </c>
      <c r="K25" s="222">
        <f t="shared" si="1"/>
        <v>80.5</v>
      </c>
      <c r="L25" s="212">
        <v>21</v>
      </c>
      <c r="M25" s="213">
        <v>8</v>
      </c>
      <c r="N25" s="292">
        <v>53.5</v>
      </c>
    </row>
    <row r="26" spans="1:14" ht="12.75">
      <c r="A26" s="7">
        <v>176</v>
      </c>
      <c r="B26" s="280" t="s">
        <v>42</v>
      </c>
      <c r="C26" s="170" t="s">
        <v>371</v>
      </c>
      <c r="D26" s="4" t="s">
        <v>8</v>
      </c>
      <c r="E26" s="29">
        <v>3.9</v>
      </c>
      <c r="F26" s="173" t="str">
        <f t="shared" si="0"/>
        <v>Kclassic Alkaline              MHD: 2021-12</v>
      </c>
      <c r="G26" s="180">
        <v>31</v>
      </c>
      <c r="H26" s="180">
        <v>9</v>
      </c>
      <c r="I26" s="180">
        <v>16</v>
      </c>
      <c r="J26" s="180">
        <v>25</v>
      </c>
      <c r="K26" s="180">
        <f t="shared" si="1"/>
        <v>81</v>
      </c>
      <c r="L26" s="186">
        <v>21</v>
      </c>
      <c r="M26" s="191">
        <v>7</v>
      </c>
      <c r="N26" s="287">
        <v>57.5</v>
      </c>
    </row>
    <row r="27" spans="1:14" ht="12.75">
      <c r="A27" s="160">
        <v>4</v>
      </c>
      <c r="B27" s="267" t="s">
        <v>25</v>
      </c>
      <c r="C27" s="195" t="s">
        <v>368</v>
      </c>
      <c r="D27" s="161" t="s">
        <v>8</v>
      </c>
      <c r="E27" s="162">
        <v>4.1</v>
      </c>
      <c r="F27" s="196" t="str">
        <f t="shared" si="0"/>
        <v>Philips Power Alkaline              MHD: 2021-09</v>
      </c>
      <c r="G27" s="197">
        <v>18</v>
      </c>
      <c r="H27" s="197">
        <v>32</v>
      </c>
      <c r="I27" s="197">
        <v>22</v>
      </c>
      <c r="J27" s="197">
        <v>11</v>
      </c>
      <c r="K27" s="197">
        <f t="shared" si="1"/>
        <v>83</v>
      </c>
      <c r="L27" s="198">
        <v>22</v>
      </c>
      <c r="M27" s="199">
        <v>4</v>
      </c>
      <c r="N27" s="289">
        <v>56.4</v>
      </c>
    </row>
    <row r="28" spans="1:14" ht="25.5">
      <c r="A28" s="7">
        <v>168</v>
      </c>
      <c r="B28" s="280" t="s">
        <v>33</v>
      </c>
      <c r="C28" s="170" t="s">
        <v>289</v>
      </c>
      <c r="D28" s="4" t="s">
        <v>8</v>
      </c>
      <c r="E28" s="30" t="s">
        <v>276</v>
      </c>
      <c r="F28" s="173" t="str">
        <f t="shared" si="0"/>
        <v>Eunicell Super Alkaline              MHD: Fehlt</v>
      </c>
      <c r="G28" s="180">
        <v>24</v>
      </c>
      <c r="H28" s="180">
        <v>15</v>
      </c>
      <c r="I28" s="180">
        <v>18</v>
      </c>
      <c r="J28" s="180">
        <v>27</v>
      </c>
      <c r="K28" s="180">
        <f t="shared" si="1"/>
        <v>84</v>
      </c>
      <c r="L28" s="186">
        <v>23</v>
      </c>
      <c r="M28" s="191">
        <v>8</v>
      </c>
      <c r="N28" s="287">
        <v>56.9</v>
      </c>
    </row>
    <row r="29" spans="1:14" ht="12.75">
      <c r="A29" s="7">
        <v>101</v>
      </c>
      <c r="B29" s="280" t="s">
        <v>51</v>
      </c>
      <c r="C29" s="170" t="s">
        <v>379</v>
      </c>
      <c r="D29" s="4" t="s">
        <v>8</v>
      </c>
      <c r="E29" s="29">
        <v>6.5</v>
      </c>
      <c r="F29" s="173" t="str">
        <f t="shared" si="0"/>
        <v>GP Super              MHD: 2023-07</v>
      </c>
      <c r="G29" s="180">
        <v>23</v>
      </c>
      <c r="H29" s="180">
        <v>25</v>
      </c>
      <c r="I29" s="180">
        <v>25</v>
      </c>
      <c r="J29" s="180">
        <v>13</v>
      </c>
      <c r="K29" s="180">
        <f t="shared" si="1"/>
        <v>86</v>
      </c>
      <c r="L29" s="186">
        <v>24</v>
      </c>
      <c r="M29" s="191">
        <v>2</v>
      </c>
      <c r="N29" s="287">
        <v>56.3</v>
      </c>
    </row>
    <row r="30" spans="1:14" ht="12.75">
      <c r="A30" s="160">
        <v>130</v>
      </c>
      <c r="B30" s="267" t="s">
        <v>25</v>
      </c>
      <c r="C30" s="195" t="s">
        <v>369</v>
      </c>
      <c r="D30" s="161" t="s">
        <v>8</v>
      </c>
      <c r="E30" s="162">
        <v>3.8</v>
      </c>
      <c r="F30" s="196" t="str">
        <f t="shared" si="0"/>
        <v>Philips Power Alkaline              MHD: 2021-06</v>
      </c>
      <c r="G30" s="197">
        <v>9</v>
      </c>
      <c r="H30" s="197">
        <v>26</v>
      </c>
      <c r="I30" s="197">
        <v>28</v>
      </c>
      <c r="J30" s="197">
        <v>24</v>
      </c>
      <c r="K30" s="197">
        <f t="shared" si="1"/>
        <v>87</v>
      </c>
      <c r="L30" s="198">
        <v>25</v>
      </c>
      <c r="M30" s="199">
        <v>4</v>
      </c>
      <c r="N30" s="289">
        <v>56.8</v>
      </c>
    </row>
    <row r="31" spans="1:14" ht="12.75">
      <c r="A31" s="7">
        <v>200</v>
      </c>
      <c r="B31" s="280" t="s">
        <v>47</v>
      </c>
      <c r="C31" s="170" t="s">
        <v>357</v>
      </c>
      <c r="D31" s="4" t="s">
        <v>8</v>
      </c>
      <c r="E31" s="29">
        <v>0.3</v>
      </c>
      <c r="F31" s="173" t="str">
        <f t="shared" si="0"/>
        <v>EnergyXXL Super Alkaline              MHD: 2018-11</v>
      </c>
      <c r="G31" s="180">
        <v>22</v>
      </c>
      <c r="H31" s="180">
        <v>21</v>
      </c>
      <c r="I31" s="180">
        <v>23</v>
      </c>
      <c r="J31" s="180">
        <v>22</v>
      </c>
      <c r="K31" s="180">
        <f t="shared" si="1"/>
        <v>88</v>
      </c>
      <c r="L31" s="186">
        <v>26</v>
      </c>
      <c r="M31" s="191">
        <v>6</v>
      </c>
      <c r="N31" s="287">
        <v>56.3</v>
      </c>
    </row>
    <row r="32" spans="1:14" ht="12.75">
      <c r="A32" s="7">
        <v>164</v>
      </c>
      <c r="B32" s="280" t="s">
        <v>31</v>
      </c>
      <c r="C32" s="170" t="s">
        <v>366</v>
      </c>
      <c r="D32" s="4" t="s">
        <v>8</v>
      </c>
      <c r="E32" s="29">
        <v>1</v>
      </c>
      <c r="F32" s="173" t="str">
        <f t="shared" si="0"/>
        <v>Philips Powerlife              MHD: 2019-01</v>
      </c>
      <c r="G32" s="180">
        <v>15</v>
      </c>
      <c r="H32" s="180">
        <v>23</v>
      </c>
      <c r="I32" s="180">
        <v>32</v>
      </c>
      <c r="J32" s="180">
        <v>31</v>
      </c>
      <c r="K32" s="180">
        <f t="shared" si="1"/>
        <v>101</v>
      </c>
      <c r="L32" s="186">
        <v>27</v>
      </c>
      <c r="M32" s="191">
        <v>8</v>
      </c>
      <c r="N32" s="287">
        <v>55.5</v>
      </c>
    </row>
    <row r="33" spans="1:14" ht="12.75">
      <c r="A33" s="160">
        <v>105</v>
      </c>
      <c r="B33" s="267" t="s">
        <v>25</v>
      </c>
      <c r="C33" s="195" t="s">
        <v>367</v>
      </c>
      <c r="D33" s="161" t="s">
        <v>8</v>
      </c>
      <c r="E33" s="162">
        <v>3.2</v>
      </c>
      <c r="F33" s="196" t="str">
        <f t="shared" si="0"/>
        <v>Philips Power Alkaline              MHD: 2020-04</v>
      </c>
      <c r="G33" s="197">
        <v>29</v>
      </c>
      <c r="H33" s="197">
        <v>29</v>
      </c>
      <c r="I33" s="197">
        <v>31</v>
      </c>
      <c r="J33" s="197">
        <v>30</v>
      </c>
      <c r="K33" s="197">
        <f t="shared" si="1"/>
        <v>119</v>
      </c>
      <c r="L33" s="198">
        <v>28</v>
      </c>
      <c r="M33" s="199">
        <v>2</v>
      </c>
      <c r="N33" s="289">
        <v>54.2</v>
      </c>
    </row>
    <row r="34" spans="1:14" ht="12.75">
      <c r="A34" s="7">
        <v>188</v>
      </c>
      <c r="B34" s="280" t="s">
        <v>32</v>
      </c>
      <c r="C34" s="170" t="s">
        <v>363</v>
      </c>
      <c r="D34" s="4" t="s">
        <v>8</v>
      </c>
      <c r="E34" s="29">
        <v>3.4</v>
      </c>
      <c r="F34" s="173" t="str">
        <f t="shared" si="0"/>
        <v>Sony Stamina Plus Alkaline              MHD: 2021-10</v>
      </c>
      <c r="G34" s="180">
        <v>19</v>
      </c>
      <c r="H34" s="180">
        <v>34</v>
      </c>
      <c r="I34" s="180">
        <v>34</v>
      </c>
      <c r="J34" s="180">
        <v>33</v>
      </c>
      <c r="K34" s="180">
        <f t="shared" si="1"/>
        <v>120</v>
      </c>
      <c r="L34" s="186">
        <v>29</v>
      </c>
      <c r="M34" s="191">
        <v>8</v>
      </c>
      <c r="N34" s="287">
        <v>52.1</v>
      </c>
    </row>
    <row r="35" spans="1:14" ht="12.75">
      <c r="A35" s="214">
        <v>147.5</v>
      </c>
      <c r="B35" s="283" t="s">
        <v>23</v>
      </c>
      <c r="C35" s="216" t="s">
        <v>391</v>
      </c>
      <c r="D35" s="215" t="s">
        <v>8</v>
      </c>
      <c r="E35" s="217">
        <v>3.4</v>
      </c>
      <c r="F35" s="218" t="str">
        <f t="shared" si="0"/>
        <v>Camelion Plus Alkaline              MHD: 2020-06</v>
      </c>
      <c r="G35" s="219">
        <v>33</v>
      </c>
      <c r="H35" s="219">
        <v>35</v>
      </c>
      <c r="I35" s="219">
        <v>33</v>
      </c>
      <c r="J35" s="219">
        <v>32</v>
      </c>
      <c r="K35" s="219">
        <f t="shared" si="1"/>
        <v>133</v>
      </c>
      <c r="L35" s="220">
        <v>30</v>
      </c>
      <c r="M35" s="221">
        <v>2</v>
      </c>
      <c r="N35" s="291">
        <v>50.6</v>
      </c>
    </row>
    <row r="36" spans="1:14" ht="12.75">
      <c r="A36" s="7">
        <v>106</v>
      </c>
      <c r="B36" s="280" t="s">
        <v>49</v>
      </c>
      <c r="C36" s="170" t="s">
        <v>360</v>
      </c>
      <c r="D36" s="4" t="s">
        <v>8</v>
      </c>
      <c r="E36" s="31">
        <v>-1.5</v>
      </c>
      <c r="F36" s="173" t="str">
        <f t="shared" si="0"/>
        <v>VARTA Energy              MHD: 2015-06</v>
      </c>
      <c r="G36" s="180">
        <v>35</v>
      </c>
      <c r="H36" s="180">
        <v>30</v>
      </c>
      <c r="I36" s="180">
        <v>35</v>
      </c>
      <c r="J36" s="180">
        <v>35</v>
      </c>
      <c r="K36" s="180">
        <f t="shared" si="1"/>
        <v>135</v>
      </c>
      <c r="L36" s="186">
        <v>31</v>
      </c>
      <c r="M36" s="191">
        <v>2</v>
      </c>
      <c r="N36" s="287">
        <v>44.9</v>
      </c>
    </row>
    <row r="37" spans="1:14" ht="12.75">
      <c r="A37" s="7">
        <v>118</v>
      </c>
      <c r="B37" s="280" t="s">
        <v>213</v>
      </c>
      <c r="C37" s="170" t="s">
        <v>370</v>
      </c>
      <c r="D37" s="45" t="s">
        <v>287</v>
      </c>
      <c r="E37" s="29">
        <v>2.5</v>
      </c>
      <c r="F37" s="173" t="str">
        <f t="shared" si="0"/>
        <v>Philips Long Life              MHD: 2019-06</v>
      </c>
      <c r="G37" s="180">
        <v>36</v>
      </c>
      <c r="H37" s="180">
        <v>36</v>
      </c>
      <c r="I37" s="180">
        <v>37</v>
      </c>
      <c r="J37" s="180">
        <v>37</v>
      </c>
      <c r="K37" s="180">
        <f t="shared" si="1"/>
        <v>146</v>
      </c>
      <c r="L37" s="186">
        <v>32</v>
      </c>
      <c r="M37" s="191">
        <v>2</v>
      </c>
      <c r="N37" s="287">
        <v>27.9</v>
      </c>
    </row>
    <row r="38" spans="1:14" ht="12.75">
      <c r="A38" s="7">
        <v>116</v>
      </c>
      <c r="B38" s="280" t="s">
        <v>211</v>
      </c>
      <c r="C38" s="170" t="s">
        <v>375</v>
      </c>
      <c r="D38" s="45" t="s">
        <v>287</v>
      </c>
      <c r="E38" s="29">
        <v>2.2</v>
      </c>
      <c r="F38" s="173" t="str">
        <f t="shared" si="0"/>
        <v>Maxell Zinc               MHD: 2019-05</v>
      </c>
      <c r="G38" s="180">
        <v>39</v>
      </c>
      <c r="H38" s="180">
        <v>39</v>
      </c>
      <c r="I38" s="180">
        <v>39</v>
      </c>
      <c r="J38" s="180">
        <v>38</v>
      </c>
      <c r="K38" s="180">
        <f t="shared" si="1"/>
        <v>155</v>
      </c>
      <c r="L38" s="186">
        <v>33</v>
      </c>
      <c r="M38" s="191">
        <v>2</v>
      </c>
      <c r="N38" s="287">
        <v>18.9</v>
      </c>
    </row>
    <row r="39" spans="1:14" ht="12.75">
      <c r="A39" s="7">
        <v>114</v>
      </c>
      <c r="B39" s="280" t="s">
        <v>209</v>
      </c>
      <c r="C39" s="170" t="s">
        <v>389</v>
      </c>
      <c r="D39" s="45" t="s">
        <v>287</v>
      </c>
      <c r="E39" s="29">
        <v>2.7</v>
      </c>
      <c r="F39" s="173" t="str">
        <f t="shared" si="0"/>
        <v>Camelion Super Heavy Duty              MHD: 2019-10</v>
      </c>
      <c r="G39" s="180">
        <v>38</v>
      </c>
      <c r="H39" s="180">
        <v>38</v>
      </c>
      <c r="I39" s="180">
        <v>40</v>
      </c>
      <c r="J39" s="180">
        <v>40</v>
      </c>
      <c r="K39" s="180">
        <f t="shared" si="1"/>
        <v>156</v>
      </c>
      <c r="L39" s="186">
        <v>34</v>
      </c>
      <c r="M39" s="191">
        <v>2</v>
      </c>
      <c r="N39" s="287">
        <v>19.1</v>
      </c>
    </row>
    <row r="40" spans="1:14" ht="12.75">
      <c r="A40" s="7">
        <v>119</v>
      </c>
      <c r="B40" s="280" t="s">
        <v>214</v>
      </c>
      <c r="C40" s="170" t="s">
        <v>357</v>
      </c>
      <c r="D40" s="45" t="s">
        <v>287</v>
      </c>
      <c r="E40" s="29">
        <v>1.7</v>
      </c>
      <c r="F40" s="173" t="str">
        <f t="shared" si="0"/>
        <v>Varta Superlife              MHD: 2018-11</v>
      </c>
      <c r="G40" s="180">
        <v>40</v>
      </c>
      <c r="H40" s="180">
        <v>40</v>
      </c>
      <c r="I40" s="180">
        <v>38</v>
      </c>
      <c r="J40" s="180">
        <v>39</v>
      </c>
      <c r="K40" s="180">
        <f t="shared" si="1"/>
        <v>157</v>
      </c>
      <c r="L40" s="186">
        <v>35</v>
      </c>
      <c r="M40" s="191">
        <v>2</v>
      </c>
      <c r="N40" s="287">
        <v>18.5</v>
      </c>
    </row>
    <row r="41" spans="1:14" ht="12.75">
      <c r="A41" s="7">
        <v>117</v>
      </c>
      <c r="B41" s="280" t="s">
        <v>212</v>
      </c>
      <c r="C41" s="170" t="s">
        <v>373</v>
      </c>
      <c r="D41" s="45" t="s">
        <v>287</v>
      </c>
      <c r="E41" s="29">
        <v>0.5</v>
      </c>
      <c r="F41" s="173" t="str">
        <f t="shared" si="0"/>
        <v>Panasonic General Purpose              MHD: 2017-08</v>
      </c>
      <c r="G41" s="180">
        <v>41</v>
      </c>
      <c r="H41" s="180">
        <v>42</v>
      </c>
      <c r="I41" s="180">
        <v>42</v>
      </c>
      <c r="J41" s="180">
        <v>42</v>
      </c>
      <c r="K41" s="180">
        <f t="shared" si="1"/>
        <v>167</v>
      </c>
      <c r="L41" s="186">
        <v>36</v>
      </c>
      <c r="M41" s="191">
        <v>2</v>
      </c>
      <c r="N41" s="287">
        <v>13.7</v>
      </c>
    </row>
    <row r="42" spans="1:14" ht="12.75">
      <c r="A42" s="7">
        <v>115</v>
      </c>
      <c r="B42" s="280" t="s">
        <v>210</v>
      </c>
      <c r="C42" s="170" t="s">
        <v>380</v>
      </c>
      <c r="D42" s="45" t="s">
        <v>287</v>
      </c>
      <c r="E42" s="31" t="s">
        <v>405</v>
      </c>
      <c r="F42" s="173" t="str">
        <f t="shared" si="0"/>
        <v>GP Extra Heavy Duty              MHD: 2010-07</v>
      </c>
      <c r="G42" s="180">
        <v>42</v>
      </c>
      <c r="H42" s="180">
        <v>41</v>
      </c>
      <c r="I42" s="180">
        <v>42</v>
      </c>
      <c r="J42" s="180">
        <v>42.5</v>
      </c>
      <c r="K42" s="180">
        <f t="shared" si="1"/>
        <v>167.5</v>
      </c>
      <c r="L42" s="186">
        <v>37</v>
      </c>
      <c r="M42" s="191">
        <v>4</v>
      </c>
      <c r="N42" s="287">
        <v>11.5</v>
      </c>
    </row>
    <row r="43" spans="1:14" ht="12.75">
      <c r="A43" s="7">
        <v>213</v>
      </c>
      <c r="B43" s="280" t="s">
        <v>420</v>
      </c>
      <c r="C43" s="169" t="s">
        <v>425</v>
      </c>
      <c r="D43" s="45" t="s">
        <v>287</v>
      </c>
      <c r="E43" s="45">
        <v>-2.9</v>
      </c>
      <c r="F43" s="174" t="s">
        <v>423</v>
      </c>
      <c r="G43" s="157" t="s">
        <v>426</v>
      </c>
      <c r="H43" s="157" t="s">
        <v>426</v>
      </c>
      <c r="I43" s="157" t="s">
        <v>426</v>
      </c>
      <c r="J43" s="157" t="s">
        <v>426</v>
      </c>
      <c r="K43" s="157" t="s">
        <v>426</v>
      </c>
      <c r="L43" s="408">
        <v>38</v>
      </c>
      <c r="M43" s="191">
        <v>8</v>
      </c>
      <c r="N43" s="409">
        <v>6.7</v>
      </c>
    </row>
    <row r="44" spans="1:14" ht="12.75">
      <c r="A44" s="7"/>
      <c r="B44" s="280"/>
      <c r="C44" s="170"/>
      <c r="D44" s="45"/>
      <c r="E44" s="407"/>
      <c r="F44" s="406"/>
      <c r="G44" s="180"/>
      <c r="H44" s="180"/>
      <c r="I44" s="180"/>
      <c r="J44" s="180"/>
      <c r="K44" s="180"/>
      <c r="L44" s="186"/>
      <c r="M44" s="191"/>
      <c r="N44" s="287"/>
    </row>
    <row r="45" spans="1:14" ht="12.75">
      <c r="A45" s="1"/>
      <c r="B45" s="280"/>
      <c r="C45" s="170"/>
      <c r="D45" s="45"/>
      <c r="E45" s="31"/>
      <c r="F45" s="173"/>
      <c r="G45" s="180"/>
      <c r="H45" s="180"/>
      <c r="I45" s="180"/>
      <c r="J45" s="180"/>
      <c r="K45" s="180"/>
      <c r="L45" s="186"/>
      <c r="M45" s="191"/>
      <c r="N45" s="287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3" ht="12.75">
      <c r="A47" s="1"/>
      <c r="B47" s="280"/>
      <c r="C47" s="169"/>
      <c r="D47" s="169"/>
      <c r="E47" s="35"/>
      <c r="F47" s="182"/>
      <c r="G47" s="1"/>
      <c r="H47" s="1"/>
      <c r="I47" s="1"/>
      <c r="J47" s="1"/>
      <c r="K47" s="1"/>
      <c r="L47" s="187"/>
      <c r="M47" s="189"/>
    </row>
    <row r="48" spans="1:13" ht="12.75">
      <c r="A48" s="1"/>
      <c r="B48" s="280"/>
      <c r="C48" s="169"/>
      <c r="D48" s="169"/>
      <c r="E48" s="35"/>
      <c r="F48" s="182"/>
      <c r="G48" s="1"/>
      <c r="H48" s="1"/>
      <c r="I48" s="1"/>
      <c r="J48" s="1"/>
      <c r="K48" s="1"/>
      <c r="L48" s="187"/>
      <c r="M48" s="189"/>
    </row>
  </sheetData>
  <sheetProtection/>
  <mergeCells count="1">
    <mergeCell ref="B1:M1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tr</cp:lastModifiedBy>
  <dcterms:created xsi:type="dcterms:W3CDTF">2017-10-29T18:57:49Z</dcterms:created>
  <dcterms:modified xsi:type="dcterms:W3CDTF">2019-02-03T13:38:22Z</dcterms:modified>
  <cp:category/>
  <cp:version/>
  <cp:contentType/>
  <cp:contentStatus/>
</cp:coreProperties>
</file>